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updateLinks="never" codeName="ThisWorkbook"/>
  <mc:AlternateContent xmlns:mc="http://schemas.openxmlformats.org/markup-compatibility/2006">
    <mc:Choice Requires="x15">
      <x15ac:absPath xmlns:x15ac="http://schemas.microsoft.com/office/spreadsheetml/2010/11/ac" url="https://d.docs.live.net/f0076b7eb159f665/"/>
    </mc:Choice>
  </mc:AlternateContent>
  <xr:revisionPtr revIDLastSave="0" documentId="8_{B4260F64-0564-4BE6-80A3-503381CD09B2}" xr6:coauthVersionLast="47" xr6:coauthVersionMax="47" xr10:uidLastSave="{00000000-0000-0000-0000-000000000000}"/>
  <bookViews>
    <workbookView xWindow="-90" yWindow="-90" windowWidth="19380" windowHeight="11460" tabRatio="691" firstSheet="1" activeTab="1" xr2:uid="{00000000-000D-0000-FFFF-FFFF00000000}"/>
  </bookViews>
  <sheets>
    <sheet name="Instructions" sheetId="8" r:id="rId1"/>
    <sheet name="GRESB Materiality Assessment" sheetId="2" r:id="rId2"/>
    <sheet name="GRESB Scoring" sheetId="5" r:id="rId3"/>
    <sheet name="Data - Survey Spec." sheetId="3" state="hidden" r:id="rId4"/>
    <sheet name="Data - Sector Spec." sheetId="4" state="hidden" r:id="rId5"/>
    <sheet name="Sector Dropdowns" sheetId="12" state="hidden" r:id="rId6"/>
    <sheet name="Sector Determined" sheetId="14" r:id="rId7"/>
    <sheet name="Materiality Matrix" sheetId="10" r:id="rId8"/>
    <sheet name="Sector Definitions" sheetId="17" r:id="rId9"/>
    <sheet name="Output Metrics" sheetId="15" r:id="rId10"/>
    <sheet name="Developed vs developing regions" sheetId="16" state="hidden" r:id="rId11"/>
  </sheets>
  <externalReferences>
    <externalReference r:id="rId12"/>
  </externalReferences>
  <definedNames>
    <definedName name="_xlnm._FilterDatabase" localSheetId="4" hidden="1">'Data - Sector Spec.'!$A$1:$L$2131</definedName>
    <definedName name="_xlnm._FilterDatabase" localSheetId="3" hidden="1">'Data - Survey Spec.'!$A$1:$G$70</definedName>
    <definedName name="_xlnm._FilterDatabase" localSheetId="9" hidden="1">'Output Metrics'!$A$4:$H$4</definedName>
    <definedName name="_xlnm._FilterDatabase" localSheetId="8" hidden="1">'Sector Definitions'!$A$4:$I$4</definedName>
    <definedName name="Airport_Companies" localSheetId="5">'Sector Dropdowns'!$AD$67:$AD$72</definedName>
    <definedName name="Airport_Companies">#REF!</definedName>
    <definedName name="Car_Park_Companies" localSheetId="5">'Sector Dropdowns'!$AE$67:$AE$72</definedName>
    <definedName name="Car_Park_Companies">#REF!</definedName>
    <definedName name="ColorB" localSheetId="7">#REF!</definedName>
    <definedName name="ColorB" localSheetId="6">#REF!</definedName>
    <definedName name="ColorB">#REF!</definedName>
    <definedName name="ColourList" localSheetId="7">#REF!</definedName>
    <definedName name="ColourList" localSheetId="6">#REF!</definedName>
    <definedName name="ColourList">#REF!</definedName>
    <definedName name="Data_Distribution_Companies" localSheetId="5">'Sector Dropdowns'!$H$67:$H$72</definedName>
    <definedName name="Data_Distribution_Companies">#REF!</definedName>
    <definedName name="Data_Infrastructure" localSheetId="5">'Sector Dropdowns'!#REF!</definedName>
    <definedName name="Data_Infrastructure">#REF!</definedName>
    <definedName name="Data_Storage" localSheetId="5">'Sector Dropdowns'!#REF!</definedName>
    <definedName name="Data_Storage">#REF!</definedName>
    <definedName name="Data_Transmission" localSheetId="5">'Sector Dropdowns'!#REF!</definedName>
    <definedName name="Data_Transmission">#REF!</definedName>
    <definedName name="Defence_Services" localSheetId="5">'Sector Dropdowns'!$X$67:$X$72</definedName>
    <definedName name="Defence_Services">#REF!</definedName>
    <definedName name="District_Cooling_Heating_Companies" localSheetId="5">'Sector Dropdowns'!$I$67:$I$72</definedName>
    <definedName name="District_Cooling_Heating_Companies">#REF!</definedName>
    <definedName name="Diversified" localSheetId="5">'Sector Dropdowns'!#REF!</definedName>
    <definedName name="Diversified">#REF!</definedName>
    <definedName name="Education_Services" localSheetId="5">'Sector Dropdowns'!$Y$67:$Y$72</definedName>
    <definedName name="Education_Services">#REF!</definedName>
    <definedName name="Electricity_Distribution_Companies" localSheetId="5">'Sector Dropdowns'!$J$67:$J$72</definedName>
    <definedName name="Electricity_Distribution_Companies">#REF!</definedName>
    <definedName name="Electricity_Transmission_Companies" localSheetId="5">'Sector Dropdowns'!$K$67:$K$72</definedName>
    <definedName name="Electricity_Transmission_Companies">#REF!</definedName>
    <definedName name="Energy_and_Water_Resources" localSheetId="5">'Sector Dropdowns'!#REF!</definedName>
    <definedName name="Energy_and_Water_Resources">#REF!</definedName>
    <definedName name="Energy_Resource_Processing_Companies" localSheetId="5">'Sector Dropdowns'!#REF!</definedName>
    <definedName name="Energy_Resource_Processing_Companies">#REF!</definedName>
    <definedName name="Energy_Resource_Storage_Companies" localSheetId="5">'Sector Dropdowns'!#REF!</definedName>
    <definedName name="Energy_Resource_Storage_Companies">#REF!</definedName>
    <definedName name="Environmental_Management" localSheetId="5">'Sector Dropdowns'!$J$16:$J$22</definedName>
    <definedName name="Environmental_Management">#REF!</definedName>
    <definedName name="Environmental_Services" localSheetId="5">'Sector Dropdowns'!#REF!</definedName>
    <definedName name="Environmental_Services">#REF!</definedName>
    <definedName name="Gas_Distribution_Companies" localSheetId="5">'Sector Dropdowns'!$L$67:$L$72</definedName>
    <definedName name="Gas_Distribution_Companies">#REF!</definedName>
    <definedName name="Government_Services" localSheetId="5">'Sector Dropdowns'!$Z$67:$Z$72</definedName>
    <definedName name="Government_Services">#REF!</definedName>
    <definedName name="Group" localSheetId="5">'Sector Dropdowns'!$A$2:$A$11</definedName>
    <definedName name="Group">#REF!</definedName>
    <definedName name="Health_and_Social_Care_Services" localSheetId="5">'Sector Dropdowns'!$AA$67:$AA$72</definedName>
    <definedName name="Health_and_Social_Care_Services">#REF!</definedName>
    <definedName name="Hydroelectric_Power_Generation" localSheetId="5">'Sector Dropdowns'!$R$67:$R$72</definedName>
    <definedName name="Hydroelectric_Power_Generation">#REF!</definedName>
    <definedName name="Independent_Power_Producers" localSheetId="5">'Sector Dropdowns'!$O$67:$O$72</definedName>
    <definedName name="Independent_Power_Producers">#REF!</definedName>
    <definedName name="Independent_Water_and_Power_Producers" localSheetId="5">'Sector Dropdowns'!$P$67:$P$72</definedName>
    <definedName name="Independent_Water_and_Power_Producers">#REF!</definedName>
    <definedName name="Natural_Resources_Transportation_Companies" localSheetId="5">'Sector Dropdowns'!$H$16:$H$22</definedName>
    <definedName name="Natural_Resources_Transportation_Companies">#REF!</definedName>
    <definedName name="Network_Utilities" localSheetId="5">'Sector Dropdowns'!#REF!</definedName>
    <definedName name="Network_Utilities">#REF!</definedName>
    <definedName name="Other" localSheetId="5">'Sector Dropdowns'!$H$3:$H$12</definedName>
    <definedName name="Other">#REF!</definedName>
    <definedName name="Other_Renewable_Power_Generation" localSheetId="5">'Sector Dropdowns'!$T$67:$T$72</definedName>
    <definedName name="Other_Renewable_Power_Generation">#REF!</definedName>
    <definedName name="Other_Renewable_Technologies" localSheetId="5">'Sector Dropdowns'!$U$67:$U$72</definedName>
    <definedName name="Other_Renewable_Technologies">#REF!</definedName>
    <definedName name="Other_Transport" localSheetId="5">'Sector Dropdowns'!$AG$67:$AG$72</definedName>
    <definedName name="Other_Transport">#REF!</definedName>
    <definedName name="Port_Companies" localSheetId="5">'Sector Dropdowns'!$AH$67:$AH$72</definedName>
    <definedName name="Port_Companies">#REF!</definedName>
    <definedName name="Power_Generation_x_Renewables" localSheetId="5">'Sector Dropdowns'!$I$3:$I$12</definedName>
    <definedName name="Power_Generation_x_Renewables">#REF!</definedName>
    <definedName name="_xlnm.Print_Area" localSheetId="7">'Materiality Matrix'!$A$2:$AX$58</definedName>
    <definedName name="Rail_Companies" localSheetId="5">'Sector Dropdowns'!$AI$67:$AI$72</definedName>
    <definedName name="Rail_Companies">#REF!</definedName>
    <definedName name="Recreational_Facilities" localSheetId="5">'Sector Dropdowns'!$AC$67:$AC$72</definedName>
    <definedName name="Recreational_Facilities">#REF!</definedName>
    <definedName name="Renewable_Power" localSheetId="5">'Sector Dropdowns'!$D$25:$D$31</definedName>
    <definedName name="Renewable_Power">#REF!</definedName>
    <definedName name="Road_Companies" localSheetId="5">'Sector Dropdowns'!$AJ$67:$AJ$72</definedName>
    <definedName name="Road_Companies">#REF!</definedName>
    <definedName name="Social_Infrastructure" localSheetId="5">'Sector Dropdowns'!$E$28:$E$36</definedName>
    <definedName name="Social_Infrastructure">#REF!</definedName>
    <definedName name="Solar_Power_Generation" localSheetId="5">'Sector Dropdowns'!$V$67:$V$72</definedName>
    <definedName name="Solar_Power_Generation">#REF!</definedName>
    <definedName name="Transport" localSheetId="5">'Sector Dropdowns'!$D$38:$D$45</definedName>
    <definedName name="Transport">#REF!</definedName>
    <definedName name="Urban_Commuter_Companies" localSheetId="5">'Sector Dropdowns'!$AK$67:$AK$72</definedName>
    <definedName name="Urban_Commuter_Companies">#REF!</definedName>
    <definedName name="Waste_Treatment" localSheetId="5">'Sector Dropdowns'!$L$16:$L$22</definedName>
    <definedName name="Waste_Treatment">#REF!</definedName>
    <definedName name="WasteWater_Treatment" localSheetId="5">'Sector Dropdowns'!$G$44:$G$46</definedName>
    <definedName name="WasteWater_Treatment">#REF!</definedName>
    <definedName name="Water_and_Sewerage_Companies" localSheetId="5">'Sector Dropdowns'!$N$67:$N$72</definedName>
    <definedName name="Water_and_Sewerage_Companies">#REF!</definedName>
    <definedName name="Water_Supply_and_Treatment" localSheetId="5">'Sector Dropdowns'!#REF!</definedName>
    <definedName name="Water_Supply_and_Treatment">#REF!</definedName>
    <definedName name="Wind_Power_Generation" localSheetId="5">'Sector Dropdowns'!$W$67:$W$72</definedName>
    <definedName name="Wind_Power_Gener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41" i="4" l="1"/>
  <c r="C2140" i="4"/>
  <c r="C2139" i="4"/>
  <c r="C2138" i="4"/>
  <c r="C2137" i="4"/>
  <c r="C2136" i="4"/>
  <c r="C2135" i="4"/>
  <c r="C2134" i="4"/>
  <c r="C2133" i="4"/>
  <c r="C2132"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1919" i="4"/>
  <c r="C1848" i="4"/>
  <c r="C1849" i="4"/>
  <c r="C1850" i="4"/>
  <c r="C1851" i="4"/>
  <c r="C1852" i="4"/>
  <c r="C1853" i="4"/>
  <c r="C1854" i="4"/>
  <c r="C1855" i="4"/>
  <c r="C1829" i="4"/>
  <c r="C1830" i="4"/>
  <c r="C1831" i="4"/>
  <c r="C1832" i="4"/>
  <c r="C1833" i="4"/>
  <c r="C1834" i="4"/>
  <c r="C1835" i="4"/>
  <c r="C1836" i="4"/>
  <c r="C1837" i="4"/>
  <c r="C1838" i="4"/>
  <c r="C1839" i="4"/>
  <c r="C1840" i="4"/>
  <c r="C1841" i="4"/>
  <c r="C1842" i="4"/>
  <c r="C1843" i="4"/>
  <c r="C1844" i="4"/>
  <c r="C1845" i="4"/>
  <c r="C1846" i="4"/>
  <c r="C1847"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H32" i="5"/>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626" i="4"/>
  <c r="C1627" i="4"/>
  <c r="B94" i="3"/>
  <c r="B90" i="3"/>
  <c r="B86" i="3"/>
  <c r="H33" i="5" l="1"/>
  <c r="H34" i="5"/>
  <c r="H35" i="5"/>
  <c r="H36" i="5"/>
  <c r="H62" i="5"/>
  <c r="H21" i="5"/>
  <c r="H23" i="5"/>
  <c r="H29" i="5"/>
  <c r="K32" i="5" s="1"/>
  <c r="H31" i="5"/>
  <c r="H42" i="5"/>
  <c r="H40" i="5"/>
  <c r="H27" i="5"/>
  <c r="H19" i="5"/>
  <c r="H37" i="5"/>
  <c r="H24" i="5"/>
  <c r="H16" i="5"/>
  <c r="H25" i="5"/>
  <c r="H17" i="5"/>
  <c r="H18" i="5"/>
  <c r="H20" i="5"/>
  <c r="H22" i="5"/>
  <c r="H26" i="5"/>
  <c r="H28" i="5"/>
  <c r="H30" i="5"/>
  <c r="H38" i="5"/>
  <c r="H39" i="5"/>
  <c r="H41" i="5"/>
  <c r="H43" i="5"/>
  <c r="H44" i="5"/>
  <c r="H45" i="5"/>
  <c r="H46" i="5"/>
  <c r="H47" i="5"/>
  <c r="H63" i="5"/>
  <c r="K36" i="5" l="1"/>
  <c r="L36" i="5"/>
  <c r="J36" i="5"/>
  <c r="K35" i="5"/>
  <c r="L35" i="5"/>
  <c r="J35" i="5"/>
  <c r="P35" i="5"/>
  <c r="L34" i="5"/>
  <c r="J34" i="5"/>
  <c r="K34" i="5"/>
  <c r="P34" i="5"/>
  <c r="P25" i="5"/>
  <c r="L33" i="5"/>
  <c r="J33" i="5"/>
  <c r="K33" i="5"/>
  <c r="T31" i="5"/>
  <c r="P36" i="5" s="1"/>
  <c r="L32" i="5"/>
  <c r="D5" i="2"/>
  <c r="P33" i="5" l="1"/>
  <c r="P26" i="5"/>
  <c r="F31" i="2"/>
  <c r="G54" i="2" l="1"/>
  <c r="G50" i="2"/>
  <c r="G48" i="2"/>
  <c r="G45" i="2"/>
  <c r="G42" i="2"/>
  <c r="G37" i="2"/>
  <c r="G31" i="2"/>
  <c r="U22" i="5"/>
  <c r="U21" i="5"/>
  <c r="U20" i="5"/>
  <c r="U19" i="5"/>
  <c r="U18" i="5"/>
  <c r="U17" i="5"/>
  <c r="U16" i="5"/>
  <c r="U15" i="5"/>
  <c r="U14" i="5"/>
  <c r="U13" i="5"/>
  <c r="U12" i="5"/>
  <c r="U11" i="5"/>
  <c r="F54" i="2"/>
  <c r="F50" i="2"/>
  <c r="F48" i="2"/>
  <c r="F45" i="2"/>
  <c r="F42" i="2"/>
  <c r="F37" i="2"/>
  <c r="K63" i="5"/>
  <c r="K62" i="5"/>
  <c r="T13" i="5"/>
  <c r="T12" i="5"/>
  <c r="J38" i="5"/>
  <c r="J37" i="5"/>
  <c r="J31" i="5"/>
  <c r="J30" i="5"/>
  <c r="J29" i="5"/>
  <c r="J25" i="5"/>
  <c r="J23" i="5"/>
  <c r="U31" i="5"/>
  <c r="U30" i="5"/>
  <c r="J21" i="5"/>
  <c r="U29" i="5"/>
  <c r="U28" i="5"/>
  <c r="J19" i="5"/>
  <c r="U27" i="5"/>
  <c r="U23" i="5"/>
  <c r="U10" i="5"/>
  <c r="U9" i="5"/>
  <c r="U8" i="5"/>
  <c r="U7" i="5"/>
  <c r="H1662"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H1563"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H1507" i="4"/>
  <c r="C1507" i="4"/>
  <c r="C1506" i="4"/>
  <c r="C1505" i="4"/>
  <c r="H1504"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H1475"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H1376"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H1320" i="4"/>
  <c r="C1320" i="4"/>
  <c r="C1319" i="4"/>
  <c r="C1318" i="4"/>
  <c r="H1317" i="4"/>
  <c r="C1317" i="4"/>
  <c r="C1316" i="4"/>
  <c r="C1315" i="4"/>
  <c r="C1314" i="4"/>
  <c r="C1313" i="4"/>
  <c r="C1312" i="4"/>
  <c r="C1311" i="4"/>
  <c r="H1310" i="4"/>
  <c r="C1310" i="4"/>
  <c r="H1309" i="4"/>
  <c r="C1309" i="4"/>
  <c r="H1308" i="4"/>
  <c r="C1308" i="4"/>
  <c r="H1307" i="4"/>
  <c r="C1307" i="4"/>
  <c r="H1306" i="4"/>
  <c r="C1306" i="4"/>
  <c r="H1305" i="4"/>
  <c r="C1305" i="4"/>
  <c r="H1304" i="4"/>
  <c r="C1304" i="4"/>
  <c r="H1303" i="4"/>
  <c r="C1303" i="4"/>
  <c r="H1302" i="4"/>
  <c r="C1302" i="4"/>
  <c r="H1301" i="4"/>
  <c r="C1301" i="4"/>
  <c r="H1300" i="4"/>
  <c r="C1300" i="4"/>
  <c r="H1299" i="4"/>
  <c r="C1299" i="4"/>
  <c r="H1298" i="4"/>
  <c r="C1298" i="4"/>
  <c r="H1297" i="4"/>
  <c r="C1297" i="4"/>
  <c r="C1296" i="4"/>
  <c r="H1295" i="4"/>
  <c r="C1295" i="4"/>
  <c r="C1294" i="4"/>
  <c r="H1293" i="4"/>
  <c r="C1293" i="4"/>
  <c r="C1292" i="4"/>
  <c r="H1291" i="4"/>
  <c r="C1291" i="4"/>
  <c r="H1290" i="4"/>
  <c r="C1290" i="4"/>
  <c r="H1289" i="4"/>
  <c r="C1289" i="4"/>
  <c r="H1288" i="4"/>
  <c r="C1288" i="4"/>
  <c r="H1287" i="4"/>
  <c r="C1287" i="4"/>
  <c r="H1286" i="4"/>
  <c r="C1286" i="4"/>
  <c r="H1285" i="4"/>
  <c r="C1285" i="4"/>
  <c r="H1284" i="4"/>
  <c r="C1284" i="4"/>
  <c r="H1283" i="4"/>
  <c r="C1283" i="4"/>
  <c r="H1282" i="4"/>
  <c r="C1282" i="4"/>
  <c r="H1281" i="4"/>
  <c r="C1281" i="4"/>
  <c r="H1280" i="4"/>
  <c r="C1280" i="4"/>
  <c r="H1279" i="4"/>
  <c r="C1279" i="4"/>
  <c r="H1278" i="4"/>
  <c r="C1278" i="4"/>
  <c r="H1277" i="4"/>
  <c r="C1277" i="4"/>
  <c r="H1276" i="4"/>
  <c r="C1276" i="4"/>
  <c r="H1275" i="4"/>
  <c r="C1275" i="4"/>
  <c r="H1274" i="4"/>
  <c r="C1274" i="4"/>
  <c r="H1273" i="4"/>
  <c r="C1273" i="4"/>
  <c r="H1272" i="4"/>
  <c r="C1272" i="4"/>
  <c r="H1271" i="4"/>
  <c r="C1271" i="4"/>
  <c r="H1270" i="4"/>
  <c r="C1270" i="4"/>
  <c r="H1269" i="4"/>
  <c r="C1269" i="4"/>
  <c r="H1268" i="4"/>
  <c r="C1268" i="4"/>
  <c r="H1267" i="4"/>
  <c r="C1267" i="4"/>
  <c r="H1266" i="4"/>
  <c r="C1266" i="4"/>
  <c r="H1265" i="4"/>
  <c r="C1265" i="4"/>
  <c r="H1264" i="4"/>
  <c r="C1264" i="4"/>
  <c r="H1263" i="4"/>
  <c r="C1263" i="4"/>
  <c r="H1262" i="4"/>
  <c r="C1262" i="4"/>
  <c r="H1261" i="4"/>
  <c r="C1261" i="4"/>
  <c r="C1260" i="4"/>
  <c r="H1259" i="4"/>
  <c r="C1259" i="4"/>
  <c r="H1258" i="4"/>
  <c r="C1258" i="4"/>
  <c r="H1257" i="4"/>
  <c r="C1257" i="4"/>
  <c r="H1256" i="4"/>
  <c r="C1256" i="4"/>
  <c r="H1255" i="4"/>
  <c r="C1255" i="4"/>
  <c r="H1254" i="4"/>
  <c r="C1254" i="4"/>
  <c r="H1253" i="4"/>
  <c r="C1253" i="4"/>
  <c r="H1252" i="4"/>
  <c r="C1252" i="4"/>
  <c r="H1251" i="4"/>
  <c r="C1251" i="4"/>
  <c r="H1250" i="4"/>
  <c r="C1250" i="4"/>
  <c r="H1249" i="4"/>
  <c r="C1249" i="4"/>
  <c r="H1248" i="4"/>
  <c r="C1248" i="4"/>
  <c r="H1247" i="4"/>
  <c r="C1247" i="4"/>
  <c r="H1246" i="4"/>
  <c r="C1246" i="4"/>
  <c r="H1245" i="4"/>
  <c r="C1245" i="4"/>
  <c r="H1244" i="4"/>
  <c r="C1244" i="4"/>
  <c r="H1243" i="4"/>
  <c r="C1243" i="4"/>
  <c r="H1242" i="4"/>
  <c r="C1242" i="4"/>
  <c r="H1241" i="4"/>
  <c r="C1241" i="4"/>
  <c r="H1240" i="4"/>
  <c r="C1240" i="4"/>
  <c r="H1239" i="4"/>
  <c r="C1239" i="4"/>
  <c r="H1238" i="4"/>
  <c r="C1238" i="4"/>
  <c r="H1237" i="4"/>
  <c r="C1237" i="4"/>
  <c r="H1236" i="4"/>
  <c r="C1236" i="4"/>
  <c r="H1235" i="4"/>
  <c r="C1235" i="4"/>
  <c r="H1234" i="4"/>
  <c r="C1234" i="4"/>
  <c r="H1233" i="4"/>
  <c r="C1233" i="4"/>
  <c r="H1232" i="4"/>
  <c r="C1232" i="4"/>
  <c r="H1231" i="4"/>
  <c r="C1231" i="4"/>
  <c r="H1230" i="4"/>
  <c r="C1230" i="4"/>
  <c r="H1229" i="4"/>
  <c r="C1229" i="4"/>
  <c r="H1228" i="4"/>
  <c r="C1228" i="4"/>
  <c r="H1227" i="4"/>
  <c r="C1227" i="4"/>
  <c r="H1226" i="4"/>
  <c r="C1226" i="4"/>
  <c r="H1225" i="4"/>
  <c r="C1225" i="4"/>
  <c r="H1224" i="4"/>
  <c r="C1224" i="4"/>
  <c r="H1223" i="4"/>
  <c r="C1223" i="4"/>
  <c r="H1222" i="4"/>
  <c r="C1222" i="4"/>
  <c r="H1221" i="4"/>
  <c r="C1221" i="4"/>
  <c r="H1220" i="4"/>
  <c r="C1220" i="4"/>
  <c r="H1219" i="4"/>
  <c r="C1219" i="4"/>
  <c r="H1218" i="4"/>
  <c r="C1218" i="4"/>
  <c r="H1217" i="4"/>
  <c r="C1217" i="4"/>
  <c r="H1216" i="4"/>
  <c r="C1216" i="4"/>
  <c r="H1215" i="4"/>
  <c r="C1215" i="4"/>
  <c r="H1214" i="4"/>
  <c r="C1214" i="4"/>
  <c r="H1213" i="4"/>
  <c r="C1213" i="4"/>
  <c r="H1212" i="4"/>
  <c r="C1212" i="4"/>
  <c r="H1211" i="4"/>
  <c r="C1211" i="4"/>
  <c r="H1210" i="4"/>
  <c r="C1210" i="4"/>
  <c r="H1209" i="4"/>
  <c r="C1209" i="4"/>
  <c r="H1208" i="4"/>
  <c r="C1208" i="4"/>
  <c r="H1207" i="4"/>
  <c r="C1207" i="4"/>
  <c r="H1206" i="4"/>
  <c r="C1206" i="4"/>
  <c r="H1205" i="4"/>
  <c r="C1205" i="4"/>
  <c r="H1204" i="4"/>
  <c r="C1204" i="4"/>
  <c r="H1203" i="4"/>
  <c r="C1203" i="4"/>
  <c r="H1202" i="4"/>
  <c r="C1202" i="4"/>
  <c r="H1201" i="4"/>
  <c r="C1201" i="4"/>
  <c r="H1200" i="4"/>
  <c r="C1200" i="4"/>
  <c r="H1199" i="4"/>
  <c r="C1199" i="4"/>
  <c r="H1198" i="4"/>
  <c r="C1198" i="4"/>
  <c r="H1197" i="4"/>
  <c r="C1197" i="4"/>
  <c r="H1196" i="4"/>
  <c r="C1196" i="4"/>
  <c r="H1195" i="4"/>
  <c r="C1195" i="4"/>
  <c r="H1194" i="4"/>
  <c r="C1194" i="4"/>
  <c r="H1193" i="4"/>
  <c r="C1193" i="4"/>
  <c r="H1192" i="4"/>
  <c r="C1192" i="4"/>
  <c r="H1191" i="4"/>
  <c r="C1191" i="4"/>
  <c r="H1190" i="4"/>
  <c r="C1190" i="4"/>
  <c r="H1189" i="4"/>
  <c r="C1189" i="4"/>
  <c r="H1188" i="4"/>
  <c r="C1188" i="4"/>
  <c r="H1187" i="4"/>
  <c r="C1187" i="4"/>
  <c r="H1186" i="4"/>
  <c r="C1186" i="4"/>
  <c r="H1185" i="4"/>
  <c r="C1185" i="4"/>
  <c r="C1184" i="4"/>
  <c r="C1183" i="4"/>
  <c r="C1182" i="4"/>
  <c r="H1181" i="4"/>
  <c r="C1181" i="4"/>
  <c r="H1180" i="4"/>
  <c r="C1180" i="4"/>
  <c r="H1179" i="4"/>
  <c r="C1179" i="4"/>
  <c r="H1178" i="4"/>
  <c r="C1178" i="4"/>
  <c r="H1177" i="4"/>
  <c r="C1177" i="4"/>
  <c r="H1176" i="4"/>
  <c r="C1176" i="4"/>
  <c r="H1175" i="4"/>
  <c r="C1175" i="4"/>
  <c r="H1174" i="4"/>
  <c r="C1174" i="4"/>
  <c r="H1173" i="4"/>
  <c r="C1173" i="4"/>
  <c r="H1172" i="4"/>
  <c r="C1172" i="4"/>
  <c r="H1171" i="4"/>
  <c r="C1171" i="4"/>
  <c r="H1170" i="4"/>
  <c r="C1170" i="4"/>
  <c r="C1169" i="4"/>
  <c r="H1168" i="4"/>
  <c r="C1168" i="4"/>
  <c r="H1167" i="4"/>
  <c r="C1167" i="4"/>
  <c r="H1166" i="4"/>
  <c r="C1166" i="4"/>
  <c r="C1165" i="4"/>
  <c r="H1164" i="4"/>
  <c r="C1164" i="4"/>
  <c r="H1163" i="4"/>
  <c r="C1163" i="4"/>
  <c r="H1162" i="4"/>
  <c r="C1162" i="4"/>
  <c r="H1161" i="4"/>
  <c r="C1161" i="4"/>
  <c r="H1160" i="4"/>
  <c r="C1160" i="4"/>
  <c r="H1159" i="4"/>
  <c r="C1159" i="4"/>
  <c r="C1158" i="4"/>
  <c r="H1157" i="4"/>
  <c r="C1157" i="4"/>
  <c r="H1156" i="4"/>
  <c r="C1156" i="4"/>
  <c r="H1155" i="4"/>
  <c r="C1155" i="4"/>
  <c r="H1154" i="4"/>
  <c r="C1154" i="4"/>
  <c r="H1153" i="4"/>
  <c r="C1153" i="4"/>
  <c r="H1152" i="4"/>
  <c r="C1152" i="4"/>
  <c r="H1151" i="4"/>
  <c r="C1151" i="4"/>
  <c r="C1150" i="4"/>
  <c r="H1149" i="4"/>
  <c r="C1149" i="4"/>
  <c r="H1148" i="4"/>
  <c r="C1148" i="4"/>
  <c r="H1147" i="4"/>
  <c r="C1147" i="4"/>
  <c r="H1146" i="4"/>
  <c r="C1146" i="4"/>
  <c r="H1145" i="4"/>
  <c r="C1145" i="4"/>
  <c r="C1144" i="4"/>
  <c r="H1143" i="4"/>
  <c r="C1143" i="4"/>
  <c r="H1142" i="4"/>
  <c r="C1142" i="4"/>
  <c r="H1141" i="4"/>
  <c r="C1141" i="4"/>
  <c r="H1140" i="4"/>
  <c r="C1140" i="4"/>
  <c r="H1139" i="4"/>
  <c r="C1139" i="4"/>
  <c r="H1138" i="4"/>
  <c r="C1138" i="4"/>
  <c r="H1137" i="4"/>
  <c r="C1137" i="4"/>
  <c r="H1136" i="4"/>
  <c r="C1136" i="4"/>
  <c r="H1135" i="4"/>
  <c r="C1135" i="4"/>
  <c r="H1134" i="4"/>
  <c r="C1134" i="4"/>
  <c r="H1133" i="4"/>
  <c r="C1133" i="4"/>
  <c r="H1132" i="4"/>
  <c r="C1132" i="4"/>
  <c r="H1131" i="4"/>
  <c r="C1131" i="4"/>
  <c r="H1130" i="4"/>
  <c r="C1130" i="4"/>
  <c r="H1129" i="4"/>
  <c r="C1129" i="4"/>
  <c r="H1128" i="4"/>
  <c r="C1128" i="4"/>
  <c r="H1127" i="4"/>
  <c r="C1127" i="4"/>
  <c r="H1126" i="4"/>
  <c r="C1126" i="4"/>
  <c r="H1125" i="4"/>
  <c r="C1125" i="4"/>
  <c r="H1124" i="4"/>
  <c r="C1124" i="4"/>
  <c r="H1123" i="4"/>
  <c r="C1123" i="4"/>
  <c r="H1122" i="4"/>
  <c r="C1122" i="4"/>
  <c r="H1121" i="4"/>
  <c r="C1121" i="4"/>
  <c r="H1120" i="4"/>
  <c r="C1120" i="4"/>
  <c r="H1119" i="4"/>
  <c r="C1119" i="4"/>
  <c r="H1118" i="4"/>
  <c r="C1118" i="4"/>
  <c r="H1117" i="4"/>
  <c r="C1117" i="4"/>
  <c r="H1116" i="4"/>
  <c r="C1116" i="4"/>
  <c r="H1115" i="4"/>
  <c r="C1115" i="4"/>
  <c r="H1114" i="4"/>
  <c r="C1114" i="4"/>
  <c r="H1113" i="4"/>
  <c r="C1113" i="4"/>
  <c r="H1112" i="4"/>
  <c r="C1112" i="4"/>
  <c r="H1111" i="4"/>
  <c r="C1111" i="4"/>
  <c r="H1110" i="4"/>
  <c r="C1110" i="4"/>
  <c r="C1109" i="4"/>
  <c r="H1108" i="4"/>
  <c r="C1108" i="4"/>
  <c r="C1107" i="4"/>
  <c r="H1106" i="4"/>
  <c r="C1106" i="4"/>
  <c r="C1105" i="4"/>
  <c r="H1104" i="4"/>
  <c r="C1104" i="4"/>
  <c r="H1103" i="4"/>
  <c r="C1103" i="4"/>
  <c r="H1102" i="4"/>
  <c r="C1102" i="4"/>
  <c r="H1101" i="4"/>
  <c r="C1101" i="4"/>
  <c r="H1100" i="4"/>
  <c r="C1100" i="4"/>
  <c r="H1099" i="4"/>
  <c r="C1099" i="4"/>
  <c r="H1098" i="4"/>
  <c r="C1098" i="4"/>
  <c r="H1097" i="4"/>
  <c r="C1097" i="4"/>
  <c r="H1096" i="4"/>
  <c r="C1096" i="4"/>
  <c r="H1095" i="4"/>
  <c r="C1095" i="4"/>
  <c r="H1094" i="4"/>
  <c r="C1094" i="4"/>
  <c r="H1093" i="4"/>
  <c r="C1093" i="4"/>
  <c r="H1092" i="4"/>
  <c r="C1092" i="4"/>
  <c r="H1091" i="4"/>
  <c r="C1091" i="4"/>
  <c r="H1090" i="4"/>
  <c r="C1090" i="4"/>
  <c r="H1089" i="4"/>
  <c r="C1089" i="4"/>
  <c r="H1088" i="4"/>
  <c r="C1088" i="4"/>
  <c r="H1087" i="4"/>
  <c r="C1087" i="4"/>
  <c r="H1086" i="4"/>
  <c r="C1086" i="4"/>
  <c r="H1085" i="4"/>
  <c r="C1085" i="4"/>
  <c r="H1084" i="4"/>
  <c r="C1084" i="4"/>
  <c r="H1083" i="4"/>
  <c r="C1083" i="4"/>
  <c r="H1082" i="4"/>
  <c r="C1082" i="4"/>
  <c r="H1081" i="4"/>
  <c r="C1081" i="4"/>
  <c r="H1080" i="4"/>
  <c r="C1080" i="4"/>
  <c r="H1079" i="4"/>
  <c r="C1079" i="4"/>
  <c r="H1078" i="4"/>
  <c r="C1078" i="4"/>
  <c r="H1077" i="4"/>
  <c r="C1077" i="4"/>
  <c r="H1076" i="4"/>
  <c r="C1076" i="4"/>
  <c r="H1075" i="4"/>
  <c r="C1075" i="4"/>
  <c r="H1074" i="4"/>
  <c r="C1074" i="4"/>
  <c r="C1073" i="4"/>
  <c r="H1072" i="4"/>
  <c r="C1072" i="4"/>
  <c r="H1071" i="4"/>
  <c r="C1071" i="4"/>
  <c r="H1070" i="4"/>
  <c r="C1070" i="4"/>
  <c r="H1069" i="4"/>
  <c r="C1069" i="4"/>
  <c r="H1068" i="4"/>
  <c r="C1068" i="4"/>
  <c r="H1067" i="4"/>
  <c r="C1067" i="4"/>
  <c r="H1066" i="4"/>
  <c r="C1066" i="4"/>
  <c r="H1065" i="4"/>
  <c r="C1065" i="4"/>
  <c r="H1064" i="4"/>
  <c r="C1064" i="4"/>
  <c r="H1063" i="4"/>
  <c r="C1063" i="4"/>
  <c r="H1062" i="4"/>
  <c r="C1062" i="4"/>
  <c r="H1061" i="4"/>
  <c r="C1061" i="4"/>
  <c r="H1060" i="4"/>
  <c r="C1060" i="4"/>
  <c r="H1059" i="4"/>
  <c r="C1059" i="4"/>
  <c r="H1058" i="4"/>
  <c r="C1058" i="4"/>
  <c r="H1057" i="4"/>
  <c r="C1057" i="4"/>
  <c r="H1056" i="4"/>
  <c r="C1056" i="4"/>
  <c r="H1055" i="4"/>
  <c r="C1055" i="4"/>
  <c r="H1054" i="4"/>
  <c r="C1054" i="4"/>
  <c r="H1053" i="4"/>
  <c r="C1053" i="4"/>
  <c r="H1052" i="4"/>
  <c r="C1052" i="4"/>
  <c r="H1051" i="4"/>
  <c r="C1051" i="4"/>
  <c r="H1050" i="4"/>
  <c r="C1050" i="4"/>
  <c r="H1049" i="4"/>
  <c r="C1049" i="4"/>
  <c r="H1048" i="4"/>
  <c r="C1048" i="4"/>
  <c r="H1047" i="4"/>
  <c r="C1047" i="4"/>
  <c r="H1046" i="4"/>
  <c r="C1046" i="4"/>
  <c r="H1045" i="4"/>
  <c r="C1045" i="4"/>
  <c r="H1044" i="4"/>
  <c r="C1044" i="4"/>
  <c r="H1043" i="4"/>
  <c r="C1043" i="4"/>
  <c r="H1042" i="4"/>
  <c r="C1042" i="4"/>
  <c r="H1041" i="4"/>
  <c r="C1041" i="4"/>
  <c r="H1040" i="4"/>
  <c r="C1040" i="4"/>
  <c r="H1039" i="4"/>
  <c r="C1039" i="4"/>
  <c r="H1038" i="4"/>
  <c r="C1038" i="4"/>
  <c r="H1037" i="4"/>
  <c r="C1037" i="4"/>
  <c r="H1036" i="4"/>
  <c r="C1036" i="4"/>
  <c r="H1035" i="4"/>
  <c r="C1035" i="4"/>
  <c r="H1034" i="4"/>
  <c r="C1034" i="4"/>
  <c r="H1033" i="4"/>
  <c r="C1033" i="4"/>
  <c r="H1032" i="4"/>
  <c r="C1032" i="4"/>
  <c r="H1031" i="4"/>
  <c r="C1031" i="4"/>
  <c r="H1030" i="4"/>
  <c r="C1030" i="4"/>
  <c r="H1029" i="4"/>
  <c r="C1029" i="4"/>
  <c r="H1028" i="4"/>
  <c r="C1028" i="4"/>
  <c r="H1027" i="4"/>
  <c r="C1027" i="4"/>
  <c r="H1026" i="4"/>
  <c r="C1026" i="4"/>
  <c r="H1025" i="4"/>
  <c r="C1025" i="4"/>
  <c r="H1024" i="4"/>
  <c r="C1024" i="4"/>
  <c r="H1023" i="4"/>
  <c r="C1023" i="4"/>
  <c r="H1022" i="4"/>
  <c r="C1022" i="4"/>
  <c r="H1021" i="4"/>
  <c r="C1021" i="4"/>
  <c r="H1020" i="4"/>
  <c r="C1020" i="4"/>
  <c r="H1019" i="4"/>
  <c r="C1019" i="4"/>
  <c r="H1018" i="4"/>
  <c r="C1018" i="4"/>
  <c r="H1017" i="4"/>
  <c r="C1017" i="4"/>
  <c r="H1016" i="4"/>
  <c r="C1016" i="4"/>
  <c r="H1015" i="4"/>
  <c r="C1015" i="4"/>
  <c r="H1014" i="4"/>
  <c r="C1014" i="4"/>
  <c r="H1013" i="4"/>
  <c r="C1013" i="4"/>
  <c r="H1012" i="4"/>
  <c r="C1012" i="4"/>
  <c r="H1011" i="4"/>
  <c r="C1011" i="4"/>
  <c r="H1010" i="4"/>
  <c r="C1010" i="4"/>
  <c r="H1009" i="4"/>
  <c r="C1009" i="4"/>
  <c r="H1008" i="4"/>
  <c r="C1008" i="4"/>
  <c r="H1007" i="4"/>
  <c r="C1007" i="4"/>
  <c r="H1006" i="4"/>
  <c r="C1006" i="4"/>
  <c r="H1005" i="4"/>
  <c r="C1005" i="4"/>
  <c r="H1004" i="4"/>
  <c r="C1004" i="4"/>
  <c r="H1003" i="4"/>
  <c r="C1003" i="4"/>
  <c r="H1002" i="4"/>
  <c r="C1002" i="4"/>
  <c r="H1001" i="4"/>
  <c r="C1001" i="4"/>
  <c r="H1000" i="4"/>
  <c r="C1000" i="4"/>
  <c r="H999" i="4"/>
  <c r="C999" i="4"/>
  <c r="H998" i="4"/>
  <c r="C998" i="4"/>
  <c r="C997" i="4"/>
  <c r="C996" i="4"/>
  <c r="C995" i="4"/>
  <c r="H994" i="4"/>
  <c r="C994" i="4"/>
  <c r="H993" i="4"/>
  <c r="C993" i="4"/>
  <c r="H992" i="4"/>
  <c r="C992" i="4"/>
  <c r="H991" i="4"/>
  <c r="C991" i="4"/>
  <c r="H990" i="4"/>
  <c r="C990" i="4"/>
  <c r="H989" i="4"/>
  <c r="C989" i="4"/>
  <c r="H988" i="4"/>
  <c r="C988" i="4"/>
  <c r="H987" i="4"/>
  <c r="C987" i="4"/>
  <c r="H986" i="4"/>
  <c r="C986" i="4"/>
  <c r="H985" i="4"/>
  <c r="C985" i="4"/>
  <c r="H984" i="4"/>
  <c r="C984" i="4"/>
  <c r="H983" i="4"/>
  <c r="C983" i="4"/>
  <c r="C982" i="4"/>
  <c r="H981" i="4"/>
  <c r="C981" i="4"/>
  <c r="H980" i="4"/>
  <c r="C980" i="4"/>
  <c r="H979" i="4"/>
  <c r="C979" i="4"/>
  <c r="C978" i="4"/>
  <c r="H977" i="4"/>
  <c r="C977" i="4"/>
  <c r="H976" i="4"/>
  <c r="C976" i="4"/>
  <c r="H975" i="4"/>
  <c r="C975" i="4"/>
  <c r="H974" i="4"/>
  <c r="C974" i="4"/>
  <c r="H973" i="4"/>
  <c r="C973" i="4"/>
  <c r="H972" i="4"/>
  <c r="C972" i="4"/>
  <c r="C971" i="4"/>
  <c r="H970" i="4"/>
  <c r="C970" i="4"/>
  <c r="H969" i="4"/>
  <c r="C969" i="4"/>
  <c r="H968" i="4"/>
  <c r="C968" i="4"/>
  <c r="H967" i="4"/>
  <c r="C967" i="4"/>
  <c r="H966" i="4"/>
  <c r="C966" i="4"/>
  <c r="H965" i="4"/>
  <c r="C965" i="4"/>
  <c r="H964" i="4"/>
  <c r="C964" i="4"/>
  <c r="C963" i="4"/>
  <c r="H962" i="4"/>
  <c r="C962" i="4"/>
  <c r="H961" i="4"/>
  <c r="C961" i="4"/>
  <c r="H960" i="4"/>
  <c r="C960" i="4"/>
  <c r="H959" i="4"/>
  <c r="C959" i="4"/>
  <c r="H958" i="4"/>
  <c r="C958" i="4"/>
  <c r="C957" i="4"/>
  <c r="H956" i="4"/>
  <c r="C956" i="4"/>
  <c r="H955" i="4"/>
  <c r="C955" i="4"/>
  <c r="H954" i="4"/>
  <c r="C954" i="4"/>
  <c r="H953" i="4"/>
  <c r="C953" i="4"/>
  <c r="H952" i="4"/>
  <c r="C952" i="4"/>
  <c r="H951" i="4"/>
  <c r="C951" i="4"/>
  <c r="H950" i="4"/>
  <c r="C950" i="4"/>
  <c r="H949" i="4"/>
  <c r="C949" i="4"/>
  <c r="H948" i="4"/>
  <c r="C948" i="4"/>
  <c r="H947" i="4"/>
  <c r="C947" i="4"/>
  <c r="H946" i="4"/>
  <c r="C946" i="4"/>
  <c r="H945" i="4"/>
  <c r="C945" i="4"/>
  <c r="H944" i="4"/>
  <c r="C944" i="4"/>
  <c r="H943" i="4"/>
  <c r="C943" i="4"/>
  <c r="H942" i="4"/>
  <c r="C942" i="4"/>
  <c r="H941" i="4"/>
  <c r="C941" i="4"/>
  <c r="H940" i="4"/>
  <c r="C940" i="4"/>
  <c r="H939" i="4"/>
  <c r="C939" i="4"/>
  <c r="H938" i="4"/>
  <c r="C938" i="4"/>
  <c r="H937" i="4"/>
  <c r="C937" i="4"/>
  <c r="C936" i="4"/>
  <c r="C935" i="4"/>
  <c r="C934" i="4"/>
  <c r="C933" i="4"/>
  <c r="C932" i="4"/>
  <c r="C931" i="4"/>
  <c r="C930" i="4"/>
  <c r="C929" i="4"/>
  <c r="C928" i="4"/>
  <c r="C927" i="4"/>
  <c r="C926" i="4"/>
  <c r="C925" i="4"/>
  <c r="C924" i="4"/>
  <c r="C923" i="4"/>
  <c r="C922" i="4"/>
  <c r="C921" i="4"/>
  <c r="C920" i="4"/>
  <c r="C919" i="4"/>
  <c r="C918" i="4"/>
  <c r="C917" i="4"/>
  <c r="C916" i="4"/>
  <c r="C915" i="4"/>
  <c r="H914"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H815"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H759" i="4"/>
  <c r="C759" i="4"/>
  <c r="C758" i="4"/>
  <c r="C757" i="4"/>
  <c r="H756"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H727"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H628"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H572" i="4"/>
  <c r="C572" i="4"/>
  <c r="C571" i="4"/>
  <c r="C570" i="4"/>
  <c r="H569" i="4"/>
  <c r="C569" i="4"/>
  <c r="C568" i="4"/>
  <c r="C567" i="4"/>
  <c r="C566" i="4"/>
  <c r="C565" i="4"/>
  <c r="C564" i="4"/>
  <c r="C563" i="4"/>
  <c r="H562" i="4"/>
  <c r="C562" i="4"/>
  <c r="H561" i="4"/>
  <c r="C561" i="4"/>
  <c r="H560" i="4"/>
  <c r="C560" i="4"/>
  <c r="H559" i="4"/>
  <c r="C559" i="4"/>
  <c r="H558" i="4"/>
  <c r="C558" i="4"/>
  <c r="H557" i="4"/>
  <c r="C557" i="4"/>
  <c r="H556" i="4"/>
  <c r="C556" i="4"/>
  <c r="H555" i="4"/>
  <c r="C555" i="4"/>
  <c r="H554" i="4"/>
  <c r="C554" i="4"/>
  <c r="H553" i="4"/>
  <c r="C553" i="4"/>
  <c r="H552" i="4"/>
  <c r="C552" i="4"/>
  <c r="H551" i="4"/>
  <c r="C551" i="4"/>
  <c r="H550" i="4"/>
  <c r="C550" i="4"/>
  <c r="H549" i="4"/>
  <c r="C549" i="4"/>
  <c r="C548" i="4"/>
  <c r="H547" i="4"/>
  <c r="C547" i="4"/>
  <c r="C546" i="4"/>
  <c r="H545" i="4"/>
  <c r="C545" i="4"/>
  <c r="C544" i="4"/>
  <c r="H543" i="4"/>
  <c r="C543" i="4"/>
  <c r="H542" i="4"/>
  <c r="C542" i="4"/>
  <c r="H541" i="4"/>
  <c r="C541" i="4"/>
  <c r="H540" i="4"/>
  <c r="C540" i="4"/>
  <c r="H539" i="4"/>
  <c r="C539" i="4"/>
  <c r="H538" i="4"/>
  <c r="C538" i="4"/>
  <c r="H537" i="4"/>
  <c r="C537" i="4"/>
  <c r="H536" i="4"/>
  <c r="C536" i="4"/>
  <c r="H535" i="4"/>
  <c r="C535" i="4"/>
  <c r="H534" i="4"/>
  <c r="C534" i="4"/>
  <c r="H533" i="4"/>
  <c r="C533" i="4"/>
  <c r="H532" i="4"/>
  <c r="C532" i="4"/>
  <c r="H531" i="4"/>
  <c r="C531" i="4"/>
  <c r="H530" i="4"/>
  <c r="C530" i="4"/>
  <c r="H529" i="4"/>
  <c r="C529" i="4"/>
  <c r="H528" i="4"/>
  <c r="C528" i="4"/>
  <c r="H527" i="4"/>
  <c r="C527" i="4"/>
  <c r="H526" i="4"/>
  <c r="C526" i="4"/>
  <c r="H525" i="4"/>
  <c r="C525" i="4"/>
  <c r="H524" i="4"/>
  <c r="C524" i="4"/>
  <c r="H523" i="4"/>
  <c r="C523" i="4"/>
  <c r="H522" i="4"/>
  <c r="C522" i="4"/>
  <c r="H521" i="4"/>
  <c r="C521" i="4"/>
  <c r="H520" i="4"/>
  <c r="C520" i="4"/>
  <c r="H519" i="4"/>
  <c r="C519" i="4"/>
  <c r="H518" i="4"/>
  <c r="C518" i="4"/>
  <c r="H517" i="4"/>
  <c r="C517" i="4"/>
  <c r="H516" i="4"/>
  <c r="C516" i="4"/>
  <c r="H515" i="4"/>
  <c r="C515" i="4"/>
  <c r="H514" i="4"/>
  <c r="C514" i="4"/>
  <c r="H513" i="4"/>
  <c r="C513" i="4"/>
  <c r="C512" i="4"/>
  <c r="H511" i="4"/>
  <c r="C511" i="4"/>
  <c r="H510" i="4"/>
  <c r="C510" i="4"/>
  <c r="H509" i="4"/>
  <c r="C509" i="4"/>
  <c r="H508" i="4"/>
  <c r="C508" i="4"/>
  <c r="H507" i="4"/>
  <c r="C507" i="4"/>
  <c r="H506" i="4"/>
  <c r="C506" i="4"/>
  <c r="H505" i="4"/>
  <c r="C505" i="4"/>
  <c r="H504" i="4"/>
  <c r="C504" i="4"/>
  <c r="H503" i="4"/>
  <c r="C503" i="4"/>
  <c r="H502" i="4"/>
  <c r="C502" i="4"/>
  <c r="H501" i="4"/>
  <c r="C501" i="4"/>
  <c r="H500" i="4"/>
  <c r="C500" i="4"/>
  <c r="H499" i="4"/>
  <c r="C499" i="4"/>
  <c r="H498" i="4"/>
  <c r="C498" i="4"/>
  <c r="H497" i="4"/>
  <c r="C497" i="4"/>
  <c r="H496" i="4"/>
  <c r="C496" i="4"/>
  <c r="H495" i="4"/>
  <c r="C495" i="4"/>
  <c r="H494" i="4"/>
  <c r="C494" i="4"/>
  <c r="H493" i="4"/>
  <c r="C493" i="4"/>
  <c r="H492" i="4"/>
  <c r="C492" i="4"/>
  <c r="H491" i="4"/>
  <c r="C491" i="4"/>
  <c r="H490" i="4"/>
  <c r="C490" i="4"/>
  <c r="H489" i="4"/>
  <c r="C489" i="4"/>
  <c r="H488" i="4"/>
  <c r="C488" i="4"/>
  <c r="H487" i="4"/>
  <c r="C487" i="4"/>
  <c r="H486" i="4"/>
  <c r="C486" i="4"/>
  <c r="H485" i="4"/>
  <c r="C485" i="4"/>
  <c r="H484" i="4"/>
  <c r="C484" i="4"/>
  <c r="H483" i="4"/>
  <c r="C483" i="4"/>
  <c r="H482" i="4"/>
  <c r="C482" i="4"/>
  <c r="H481" i="4"/>
  <c r="C481" i="4"/>
  <c r="H480" i="4"/>
  <c r="C480" i="4"/>
  <c r="H479" i="4"/>
  <c r="C479" i="4"/>
  <c r="H478" i="4"/>
  <c r="C478" i="4"/>
  <c r="H477" i="4"/>
  <c r="C477" i="4"/>
  <c r="H476" i="4"/>
  <c r="C476" i="4"/>
  <c r="H475" i="4"/>
  <c r="C475" i="4"/>
  <c r="H474" i="4"/>
  <c r="C474" i="4"/>
  <c r="H473" i="4"/>
  <c r="C473" i="4"/>
  <c r="H472" i="4"/>
  <c r="C472" i="4"/>
  <c r="H471" i="4"/>
  <c r="C471" i="4"/>
  <c r="H470" i="4"/>
  <c r="C470" i="4"/>
  <c r="H469" i="4"/>
  <c r="C469" i="4"/>
  <c r="H468" i="4"/>
  <c r="C468" i="4"/>
  <c r="H467" i="4"/>
  <c r="C467" i="4"/>
  <c r="H466" i="4"/>
  <c r="C466" i="4"/>
  <c r="H465" i="4"/>
  <c r="C465" i="4"/>
  <c r="H464" i="4"/>
  <c r="C464" i="4"/>
  <c r="H463" i="4"/>
  <c r="C463" i="4"/>
  <c r="H462" i="4"/>
  <c r="C462" i="4"/>
  <c r="H461" i="4"/>
  <c r="C461" i="4"/>
  <c r="H460" i="4"/>
  <c r="C460" i="4"/>
  <c r="H459" i="4"/>
  <c r="C459" i="4"/>
  <c r="H458" i="4"/>
  <c r="C458" i="4"/>
  <c r="H457" i="4"/>
  <c r="C457" i="4"/>
  <c r="H456" i="4"/>
  <c r="C456" i="4"/>
  <c r="H455" i="4"/>
  <c r="C455" i="4"/>
  <c r="H454" i="4"/>
  <c r="C454" i="4"/>
  <c r="H453" i="4"/>
  <c r="C453" i="4"/>
  <c r="H452" i="4"/>
  <c r="C452" i="4"/>
  <c r="H451" i="4"/>
  <c r="C451" i="4"/>
  <c r="H450" i="4"/>
  <c r="C450" i="4"/>
  <c r="H449" i="4"/>
  <c r="C449" i="4"/>
  <c r="H448" i="4"/>
  <c r="C448" i="4"/>
  <c r="H447" i="4"/>
  <c r="C447" i="4"/>
  <c r="H446" i="4"/>
  <c r="C446" i="4"/>
  <c r="H445" i="4"/>
  <c r="C445" i="4"/>
  <c r="H444" i="4"/>
  <c r="C444" i="4"/>
  <c r="H443" i="4"/>
  <c r="C443" i="4"/>
  <c r="H442" i="4"/>
  <c r="C442" i="4"/>
  <c r="H441" i="4"/>
  <c r="C441" i="4"/>
  <c r="H440" i="4"/>
  <c r="C440" i="4"/>
  <c r="H439" i="4"/>
  <c r="C439" i="4"/>
  <c r="H438" i="4"/>
  <c r="C438" i="4"/>
  <c r="H437" i="4"/>
  <c r="C437" i="4"/>
  <c r="C436" i="4"/>
  <c r="C435" i="4"/>
  <c r="C434" i="4"/>
  <c r="H433" i="4"/>
  <c r="C433" i="4"/>
  <c r="H432" i="4"/>
  <c r="C432" i="4"/>
  <c r="H431" i="4"/>
  <c r="C431" i="4"/>
  <c r="H430" i="4"/>
  <c r="C430" i="4"/>
  <c r="H429" i="4"/>
  <c r="C429" i="4"/>
  <c r="H428" i="4"/>
  <c r="C428" i="4"/>
  <c r="H427" i="4"/>
  <c r="C427" i="4"/>
  <c r="H426" i="4"/>
  <c r="C426" i="4"/>
  <c r="H425" i="4"/>
  <c r="C425" i="4"/>
  <c r="H424" i="4"/>
  <c r="C424" i="4"/>
  <c r="H423" i="4"/>
  <c r="C423" i="4"/>
  <c r="H422" i="4"/>
  <c r="C422" i="4"/>
  <c r="C421" i="4"/>
  <c r="H420" i="4"/>
  <c r="C420" i="4"/>
  <c r="H419" i="4"/>
  <c r="C419" i="4"/>
  <c r="H418" i="4"/>
  <c r="C418" i="4"/>
  <c r="C417" i="4"/>
  <c r="H416" i="4"/>
  <c r="C416" i="4"/>
  <c r="H415" i="4"/>
  <c r="C415" i="4"/>
  <c r="H414" i="4"/>
  <c r="C414" i="4"/>
  <c r="H413" i="4"/>
  <c r="C413" i="4"/>
  <c r="H412" i="4"/>
  <c r="C412" i="4"/>
  <c r="H411" i="4"/>
  <c r="C411" i="4"/>
  <c r="C410" i="4"/>
  <c r="H409" i="4"/>
  <c r="C409" i="4"/>
  <c r="H408" i="4"/>
  <c r="C408" i="4"/>
  <c r="H407" i="4"/>
  <c r="C407" i="4"/>
  <c r="H406" i="4"/>
  <c r="C406" i="4"/>
  <c r="H405" i="4"/>
  <c r="C405" i="4"/>
  <c r="H404" i="4"/>
  <c r="C404" i="4"/>
  <c r="H403" i="4"/>
  <c r="C403" i="4"/>
  <c r="C402" i="4"/>
  <c r="H401" i="4"/>
  <c r="C401" i="4"/>
  <c r="H400" i="4"/>
  <c r="C400" i="4"/>
  <c r="H399" i="4"/>
  <c r="C399" i="4"/>
  <c r="H398" i="4"/>
  <c r="C398" i="4"/>
  <c r="H397" i="4"/>
  <c r="C397" i="4"/>
  <c r="C396" i="4"/>
  <c r="H395" i="4"/>
  <c r="C395" i="4"/>
  <c r="H394" i="4"/>
  <c r="C394" i="4"/>
  <c r="H393" i="4"/>
  <c r="C393" i="4"/>
  <c r="H392" i="4"/>
  <c r="C392" i="4"/>
  <c r="H391" i="4"/>
  <c r="C391" i="4"/>
  <c r="H390" i="4"/>
  <c r="C390" i="4"/>
  <c r="H389" i="4"/>
  <c r="C389" i="4"/>
  <c r="H388" i="4"/>
  <c r="C388" i="4"/>
  <c r="H387" i="4"/>
  <c r="C387" i="4"/>
  <c r="H386" i="4"/>
  <c r="C386" i="4"/>
  <c r="H385" i="4"/>
  <c r="C385" i="4"/>
  <c r="H384" i="4"/>
  <c r="C384" i="4"/>
  <c r="H383" i="4"/>
  <c r="C383" i="4"/>
  <c r="H382" i="4"/>
  <c r="C382" i="4"/>
  <c r="H381" i="4"/>
  <c r="C381" i="4"/>
  <c r="H380" i="4"/>
  <c r="C380" i="4"/>
  <c r="H379" i="4"/>
  <c r="C379" i="4"/>
  <c r="H378" i="4"/>
  <c r="C378" i="4"/>
  <c r="H377" i="4"/>
  <c r="C377" i="4"/>
  <c r="H376" i="4"/>
  <c r="C376" i="4"/>
  <c r="H375" i="4"/>
  <c r="C375" i="4"/>
  <c r="H374" i="4"/>
  <c r="C374" i="4"/>
  <c r="H373" i="4"/>
  <c r="C373" i="4"/>
  <c r="H372" i="4"/>
  <c r="C372" i="4"/>
  <c r="H371" i="4"/>
  <c r="C371" i="4"/>
  <c r="H370" i="4"/>
  <c r="C370" i="4"/>
  <c r="H369" i="4"/>
  <c r="C369" i="4"/>
  <c r="H368" i="4"/>
  <c r="C368" i="4"/>
  <c r="H367" i="4"/>
  <c r="C367" i="4"/>
  <c r="H366" i="4"/>
  <c r="C366" i="4"/>
  <c r="H365" i="4"/>
  <c r="C365" i="4"/>
  <c r="H364" i="4"/>
  <c r="C364" i="4"/>
  <c r="H363" i="4"/>
  <c r="C363" i="4"/>
  <c r="H362" i="4"/>
  <c r="C362" i="4"/>
  <c r="C361" i="4"/>
  <c r="H360" i="4"/>
  <c r="C360" i="4"/>
  <c r="C359" i="4"/>
  <c r="H358" i="4"/>
  <c r="C358" i="4"/>
  <c r="C357" i="4"/>
  <c r="H356" i="4"/>
  <c r="C356" i="4"/>
  <c r="H355" i="4"/>
  <c r="C355" i="4"/>
  <c r="H354" i="4"/>
  <c r="C354" i="4"/>
  <c r="H353" i="4"/>
  <c r="C353" i="4"/>
  <c r="H352" i="4"/>
  <c r="C352" i="4"/>
  <c r="H351" i="4"/>
  <c r="C351" i="4"/>
  <c r="H350" i="4"/>
  <c r="C350" i="4"/>
  <c r="H349" i="4"/>
  <c r="C349" i="4"/>
  <c r="H348" i="4"/>
  <c r="C348" i="4"/>
  <c r="H347" i="4"/>
  <c r="C347" i="4"/>
  <c r="H346" i="4"/>
  <c r="C346" i="4"/>
  <c r="H345" i="4"/>
  <c r="C345" i="4"/>
  <c r="H344" i="4"/>
  <c r="C344" i="4"/>
  <c r="H343" i="4"/>
  <c r="C343" i="4"/>
  <c r="H342" i="4"/>
  <c r="C342" i="4"/>
  <c r="H341" i="4"/>
  <c r="C341" i="4"/>
  <c r="H340" i="4"/>
  <c r="C340" i="4"/>
  <c r="H339" i="4"/>
  <c r="C339" i="4"/>
  <c r="H338" i="4"/>
  <c r="C338" i="4"/>
  <c r="H337" i="4"/>
  <c r="C337" i="4"/>
  <c r="H336" i="4"/>
  <c r="C336" i="4"/>
  <c r="H335" i="4"/>
  <c r="C335" i="4"/>
  <c r="H334" i="4"/>
  <c r="C334" i="4"/>
  <c r="H333" i="4"/>
  <c r="C333" i="4"/>
  <c r="H332" i="4"/>
  <c r="C332" i="4"/>
  <c r="H331" i="4"/>
  <c r="C331" i="4"/>
  <c r="H330" i="4"/>
  <c r="C330" i="4"/>
  <c r="H329" i="4"/>
  <c r="C329" i="4"/>
  <c r="H328" i="4"/>
  <c r="C328" i="4"/>
  <c r="H327" i="4"/>
  <c r="C327" i="4"/>
  <c r="H326" i="4"/>
  <c r="C326" i="4"/>
  <c r="C325" i="4"/>
  <c r="H324" i="4"/>
  <c r="C324" i="4"/>
  <c r="H323" i="4"/>
  <c r="C323" i="4"/>
  <c r="H322" i="4"/>
  <c r="C322" i="4"/>
  <c r="H321" i="4"/>
  <c r="C321" i="4"/>
  <c r="H320" i="4"/>
  <c r="C320" i="4"/>
  <c r="H319" i="4"/>
  <c r="C319" i="4"/>
  <c r="H318" i="4"/>
  <c r="C318" i="4"/>
  <c r="H317" i="4"/>
  <c r="C317" i="4"/>
  <c r="H316" i="4"/>
  <c r="C316" i="4"/>
  <c r="H315" i="4"/>
  <c r="C315" i="4"/>
  <c r="H314" i="4"/>
  <c r="C314" i="4"/>
  <c r="H313" i="4"/>
  <c r="C313" i="4"/>
  <c r="H312" i="4"/>
  <c r="C312" i="4"/>
  <c r="H311" i="4"/>
  <c r="C311" i="4"/>
  <c r="H310" i="4"/>
  <c r="C310" i="4"/>
  <c r="H309" i="4"/>
  <c r="C309" i="4"/>
  <c r="H308" i="4"/>
  <c r="C308" i="4"/>
  <c r="H307" i="4"/>
  <c r="C307" i="4"/>
  <c r="H306" i="4"/>
  <c r="C306" i="4"/>
  <c r="H305" i="4"/>
  <c r="C305" i="4"/>
  <c r="H304" i="4"/>
  <c r="C304" i="4"/>
  <c r="H303" i="4"/>
  <c r="C303" i="4"/>
  <c r="H302" i="4"/>
  <c r="C302" i="4"/>
  <c r="H301" i="4"/>
  <c r="C301" i="4"/>
  <c r="H300" i="4"/>
  <c r="C300" i="4"/>
  <c r="H299" i="4"/>
  <c r="C299" i="4"/>
  <c r="H298" i="4"/>
  <c r="C298" i="4"/>
  <c r="H297" i="4"/>
  <c r="C297" i="4"/>
  <c r="H296" i="4"/>
  <c r="C296" i="4"/>
  <c r="H295" i="4"/>
  <c r="C295" i="4"/>
  <c r="H294" i="4"/>
  <c r="C294" i="4"/>
  <c r="H293" i="4"/>
  <c r="C293" i="4"/>
  <c r="H292" i="4"/>
  <c r="C292" i="4"/>
  <c r="H291" i="4"/>
  <c r="C291" i="4"/>
  <c r="H290" i="4"/>
  <c r="C290" i="4"/>
  <c r="H289" i="4"/>
  <c r="C289" i="4"/>
  <c r="H288" i="4"/>
  <c r="C288" i="4"/>
  <c r="H287" i="4"/>
  <c r="C287" i="4"/>
  <c r="H286" i="4"/>
  <c r="C286" i="4"/>
  <c r="H285" i="4"/>
  <c r="C285" i="4"/>
  <c r="H284" i="4"/>
  <c r="C284" i="4"/>
  <c r="H283" i="4"/>
  <c r="C283" i="4"/>
  <c r="H282" i="4"/>
  <c r="C282" i="4"/>
  <c r="H281" i="4"/>
  <c r="C281" i="4"/>
  <c r="H280" i="4"/>
  <c r="C280" i="4"/>
  <c r="H279" i="4"/>
  <c r="C279" i="4"/>
  <c r="H278" i="4"/>
  <c r="C278" i="4"/>
  <c r="H277" i="4"/>
  <c r="C277" i="4"/>
  <c r="H276" i="4"/>
  <c r="C276" i="4"/>
  <c r="H275" i="4"/>
  <c r="C275" i="4"/>
  <c r="H274" i="4"/>
  <c r="C274" i="4"/>
  <c r="H273" i="4"/>
  <c r="C273" i="4"/>
  <c r="H272" i="4"/>
  <c r="C272" i="4"/>
  <c r="H271" i="4"/>
  <c r="C271" i="4"/>
  <c r="H270" i="4"/>
  <c r="C270" i="4"/>
  <c r="H269" i="4"/>
  <c r="C269" i="4"/>
  <c r="H268" i="4"/>
  <c r="C268" i="4"/>
  <c r="H267" i="4"/>
  <c r="C267" i="4"/>
  <c r="H266" i="4"/>
  <c r="C266" i="4"/>
  <c r="H265" i="4"/>
  <c r="C265" i="4"/>
  <c r="H264" i="4"/>
  <c r="C264" i="4"/>
  <c r="H263" i="4"/>
  <c r="C263" i="4"/>
  <c r="H262" i="4"/>
  <c r="C262" i="4"/>
  <c r="H261" i="4"/>
  <c r="C261" i="4"/>
  <c r="H260" i="4"/>
  <c r="C260" i="4"/>
  <c r="H259" i="4"/>
  <c r="C259" i="4"/>
  <c r="H258" i="4"/>
  <c r="C258" i="4"/>
  <c r="H257" i="4"/>
  <c r="C257" i="4"/>
  <c r="H256" i="4"/>
  <c r="C256" i="4"/>
  <c r="H255" i="4"/>
  <c r="C255" i="4"/>
  <c r="H254" i="4"/>
  <c r="C254" i="4"/>
  <c r="H253" i="4"/>
  <c r="C253" i="4"/>
  <c r="H252" i="4"/>
  <c r="C252" i="4"/>
  <c r="H251" i="4"/>
  <c r="C251" i="4"/>
  <c r="H250" i="4"/>
  <c r="C250" i="4"/>
  <c r="C249" i="4"/>
  <c r="C248" i="4"/>
  <c r="C247" i="4"/>
  <c r="H246" i="4"/>
  <c r="C246" i="4"/>
  <c r="H245" i="4"/>
  <c r="C245" i="4"/>
  <c r="H244" i="4"/>
  <c r="C244" i="4"/>
  <c r="H243" i="4"/>
  <c r="C243" i="4"/>
  <c r="H242" i="4"/>
  <c r="C242" i="4"/>
  <c r="H241" i="4"/>
  <c r="C241" i="4"/>
  <c r="H240" i="4"/>
  <c r="C240" i="4"/>
  <c r="H239" i="4"/>
  <c r="C239" i="4"/>
  <c r="H238" i="4"/>
  <c r="C238" i="4"/>
  <c r="H237" i="4"/>
  <c r="C237" i="4"/>
  <c r="H236" i="4"/>
  <c r="C236" i="4"/>
  <c r="H235" i="4"/>
  <c r="C235" i="4"/>
  <c r="C234" i="4"/>
  <c r="H233" i="4"/>
  <c r="C233" i="4"/>
  <c r="H232" i="4"/>
  <c r="C232" i="4"/>
  <c r="H231" i="4"/>
  <c r="C231" i="4"/>
  <c r="C230" i="4"/>
  <c r="H229" i="4"/>
  <c r="C229" i="4"/>
  <c r="H228" i="4"/>
  <c r="C228" i="4"/>
  <c r="H227" i="4"/>
  <c r="C227" i="4"/>
  <c r="H226" i="4"/>
  <c r="C226" i="4"/>
  <c r="H225" i="4"/>
  <c r="C225" i="4"/>
  <c r="H224" i="4"/>
  <c r="C224" i="4"/>
  <c r="C223" i="4"/>
  <c r="H222" i="4"/>
  <c r="C222" i="4"/>
  <c r="H221" i="4"/>
  <c r="C221" i="4"/>
  <c r="H220" i="4"/>
  <c r="C220" i="4"/>
  <c r="H219" i="4"/>
  <c r="C219" i="4"/>
  <c r="H218" i="4"/>
  <c r="C218" i="4"/>
  <c r="H217" i="4"/>
  <c r="C217" i="4"/>
  <c r="H216" i="4"/>
  <c r="C216" i="4"/>
  <c r="C215" i="4"/>
  <c r="H214" i="4"/>
  <c r="C214" i="4"/>
  <c r="H213" i="4"/>
  <c r="C213" i="4"/>
  <c r="H212" i="4"/>
  <c r="C212" i="4"/>
  <c r="H211" i="4"/>
  <c r="C211" i="4"/>
  <c r="H210" i="4"/>
  <c r="C210" i="4"/>
  <c r="C209" i="4"/>
  <c r="H208" i="4"/>
  <c r="C208" i="4"/>
  <c r="H207" i="4"/>
  <c r="C207" i="4"/>
  <c r="H206" i="4"/>
  <c r="C206" i="4"/>
  <c r="H205" i="4"/>
  <c r="C205" i="4"/>
  <c r="H204" i="4"/>
  <c r="C204" i="4"/>
  <c r="H203" i="4"/>
  <c r="C203" i="4"/>
  <c r="H202" i="4"/>
  <c r="C202" i="4"/>
  <c r="H201" i="4"/>
  <c r="C201" i="4"/>
  <c r="H200" i="4"/>
  <c r="C200" i="4"/>
  <c r="H199" i="4"/>
  <c r="C199" i="4"/>
  <c r="H198" i="4"/>
  <c r="C198" i="4"/>
  <c r="H197" i="4"/>
  <c r="C197" i="4"/>
  <c r="H196" i="4"/>
  <c r="C196" i="4"/>
  <c r="H195" i="4"/>
  <c r="C195" i="4"/>
  <c r="H194" i="4"/>
  <c r="C194" i="4"/>
  <c r="H193" i="4"/>
  <c r="C193" i="4"/>
  <c r="H192" i="4"/>
  <c r="C192" i="4"/>
  <c r="H191" i="4"/>
  <c r="C191" i="4"/>
  <c r="H190" i="4"/>
  <c r="C190" i="4"/>
  <c r="H189" i="4"/>
  <c r="C189" i="4"/>
  <c r="C188" i="4"/>
  <c r="C187" i="4"/>
  <c r="C186" i="4"/>
  <c r="C185" i="4"/>
  <c r="C184" i="4"/>
  <c r="C183" i="4"/>
  <c r="C182" i="4"/>
  <c r="C181" i="4"/>
  <c r="C180" i="4"/>
  <c r="C179" i="4"/>
  <c r="C178" i="4"/>
  <c r="C177" i="4"/>
  <c r="C176" i="4"/>
  <c r="C175" i="4"/>
  <c r="C174" i="4"/>
  <c r="C173" i="4"/>
  <c r="C172" i="4"/>
  <c r="C171" i="4"/>
  <c r="C170" i="4"/>
  <c r="C169" i="4"/>
  <c r="C168" i="4"/>
  <c r="C167" i="4"/>
  <c r="H166"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H67"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H11" i="4"/>
  <c r="C11" i="4"/>
  <c r="C10" i="4"/>
  <c r="C9" i="4"/>
  <c r="H8" i="4"/>
  <c r="C8" i="4"/>
  <c r="C7" i="4"/>
  <c r="C6" i="4"/>
  <c r="C5" i="4"/>
  <c r="C4" i="4"/>
  <c r="C3" i="4"/>
  <c r="C2" i="4"/>
  <c r="B167" i="3"/>
  <c r="B166" i="3"/>
  <c r="B165" i="3"/>
  <c r="B164" i="3"/>
  <c r="B163" i="3"/>
  <c r="B162" i="3"/>
  <c r="B161" i="3"/>
  <c r="B160" i="3"/>
  <c r="B159" i="3"/>
  <c r="B158" i="3"/>
  <c r="B157" i="3"/>
  <c r="B156" i="3"/>
  <c r="B154" i="3"/>
  <c r="B153" i="3"/>
  <c r="B152" i="3"/>
  <c r="B151" i="3"/>
  <c r="B150" i="3"/>
  <c r="B149" i="3"/>
  <c r="B148" i="3"/>
  <c r="B147" i="3"/>
  <c r="B146" i="3"/>
  <c r="B145" i="3"/>
  <c r="B144" i="3"/>
  <c r="B143" i="3"/>
  <c r="B141" i="3"/>
  <c r="B140" i="3"/>
  <c r="B139" i="3"/>
  <c r="B138" i="3"/>
  <c r="B137" i="3"/>
  <c r="B136" i="3"/>
  <c r="B135" i="3"/>
  <c r="B134" i="3"/>
  <c r="B133" i="3"/>
  <c r="B132" i="3"/>
  <c r="B131" i="3"/>
  <c r="B130" i="3"/>
  <c r="B128" i="3"/>
  <c r="B127" i="3"/>
  <c r="B126" i="3"/>
  <c r="B125" i="3"/>
  <c r="B124" i="3"/>
  <c r="B123" i="3"/>
  <c r="B122" i="3"/>
  <c r="B121" i="3"/>
  <c r="B120" i="3"/>
  <c r="B119" i="3"/>
  <c r="B118" i="3"/>
  <c r="B117" i="3"/>
  <c r="B115" i="3"/>
  <c r="B114" i="3"/>
  <c r="B113" i="3"/>
  <c r="B112" i="3"/>
  <c r="B111" i="3"/>
  <c r="B110" i="3"/>
  <c r="B109" i="3"/>
  <c r="B108" i="3"/>
  <c r="B107" i="3"/>
  <c r="B106" i="3"/>
  <c r="B105" i="3"/>
  <c r="B104" i="3"/>
  <c r="B103" i="3"/>
  <c r="B102" i="3"/>
  <c r="B101" i="3"/>
  <c r="B100" i="3"/>
  <c r="B99" i="3"/>
  <c r="B98" i="3"/>
  <c r="B97" i="3"/>
  <c r="B96" i="3"/>
  <c r="B95" i="3"/>
  <c r="B93" i="3"/>
  <c r="B92" i="3"/>
  <c r="B91" i="3"/>
  <c r="B89" i="3"/>
  <c r="B88" i="3"/>
  <c r="B87" i="3"/>
  <c r="B85" i="3"/>
  <c r="B84" i="3"/>
  <c r="B83" i="3"/>
  <c r="B82" i="3"/>
  <c r="B81" i="3"/>
  <c r="B80" i="3"/>
  <c r="B79" i="3"/>
  <c r="B78" i="3"/>
  <c r="B77" i="3"/>
  <c r="B76" i="3"/>
  <c r="B75" i="3"/>
  <c r="B74" i="3"/>
  <c r="B73" i="3"/>
  <c r="B70" i="3"/>
  <c r="B69" i="3"/>
  <c r="B68" i="3"/>
  <c r="B67" i="3"/>
  <c r="B66" i="3"/>
  <c r="B65" i="3"/>
  <c r="B64" i="3"/>
  <c r="B63" i="3"/>
  <c r="B62" i="3"/>
  <c r="B61" i="3"/>
  <c r="B60" i="3"/>
  <c r="B58" i="3"/>
  <c r="B57" i="3"/>
  <c r="B56" i="3"/>
  <c r="B55" i="3"/>
  <c r="B54" i="3"/>
  <c r="B53" i="3"/>
  <c r="B52" i="3"/>
  <c r="B51" i="3"/>
  <c r="B50" i="3"/>
  <c r="B49" i="3"/>
  <c r="B48" i="3"/>
  <c r="B47" i="3"/>
  <c r="B46" i="3"/>
  <c r="B45" i="3"/>
  <c r="B44" i="3"/>
  <c r="B43" i="3"/>
  <c r="B42" i="3"/>
  <c r="B41" i="3"/>
  <c r="B40" i="3"/>
  <c r="B39" i="3"/>
  <c r="B38" i="3"/>
  <c r="B37" i="3"/>
  <c r="B36" i="3"/>
  <c r="B35" i="3"/>
  <c r="B33" i="3"/>
  <c r="B32" i="3"/>
  <c r="B30" i="3"/>
  <c r="B29" i="3"/>
  <c r="B28" i="3"/>
  <c r="B27" i="3"/>
  <c r="B26" i="3"/>
  <c r="B25" i="3"/>
  <c r="B24" i="3"/>
  <c r="B23" i="3"/>
  <c r="B21" i="3"/>
  <c r="B20" i="3"/>
  <c r="B19" i="3"/>
  <c r="B17" i="3"/>
  <c r="B16" i="3"/>
  <c r="B15" i="3"/>
  <c r="B14" i="3"/>
  <c r="B13" i="3"/>
  <c r="B12" i="3"/>
  <c r="B11" i="3"/>
  <c r="B10" i="3"/>
  <c r="B9" i="3"/>
  <c r="B8" i="3"/>
  <c r="B7" i="3"/>
  <c r="B6" i="3"/>
  <c r="B5" i="3"/>
  <c r="B4" i="3"/>
  <c r="B3" i="3"/>
  <c r="B2" i="3"/>
  <c r="B1" i="3"/>
  <c r="H17" i="2" l="1"/>
  <c r="G17" i="2" s="1"/>
  <c r="H46" i="2"/>
  <c r="G46" i="2" s="1"/>
  <c r="H47" i="2"/>
  <c r="G47" i="2" s="1"/>
  <c r="H28" i="2"/>
  <c r="G28" i="2" s="1"/>
  <c r="H6" i="2"/>
  <c r="G6" i="2" s="1"/>
  <c r="H14" i="2"/>
  <c r="H10" i="2"/>
  <c r="G10" i="2" s="1"/>
  <c r="H13" i="2"/>
  <c r="G13" i="2" s="1"/>
  <c r="H11" i="2"/>
  <c r="G11" i="2" s="1"/>
  <c r="H9" i="2"/>
  <c r="G9" i="2" s="1"/>
  <c r="H35" i="2"/>
  <c r="F35" i="2" s="1"/>
  <c r="H23" i="2"/>
  <c r="F23" i="2" s="1"/>
  <c r="H24" i="2"/>
  <c r="F24" i="2" s="1"/>
  <c r="H7" i="2"/>
  <c r="G7" i="2" s="1"/>
  <c r="H26" i="2"/>
  <c r="G26" i="2" s="1"/>
  <c r="H8" i="2"/>
  <c r="G8" i="2" s="1"/>
  <c r="H29" i="2"/>
  <c r="F29" i="2" s="1"/>
  <c r="H19" i="2"/>
  <c r="F19" i="2" s="1"/>
  <c r="H32" i="2"/>
  <c r="G32" i="2" s="1"/>
  <c r="H25" i="2"/>
  <c r="G25" i="2" s="1"/>
  <c r="H30" i="2"/>
  <c r="F30" i="2" s="1"/>
  <c r="H33" i="2"/>
  <c r="F33" i="2" s="1"/>
  <c r="J62" i="5"/>
  <c r="V12" i="5"/>
  <c r="V13" i="5"/>
  <c r="J16" i="5"/>
  <c r="T23" i="5"/>
  <c r="V23" i="5" s="1"/>
  <c r="J26" i="5"/>
  <c r="K29" i="5"/>
  <c r="T11" i="5"/>
  <c r="V11" i="5" s="1"/>
  <c r="J42" i="5"/>
  <c r="J28" i="5"/>
  <c r="K39" i="5"/>
  <c r="K40" i="5"/>
  <c r="L17" i="5"/>
  <c r="L24" i="5"/>
  <c r="L27" i="5"/>
  <c r="L18" i="5"/>
  <c r="L25" i="5"/>
  <c r="K30" i="5"/>
  <c r="L22" i="5"/>
  <c r="K25" i="5"/>
  <c r="K28" i="5"/>
  <c r="L41" i="5"/>
  <c r="T9" i="5"/>
  <c r="V9" i="5" s="1"/>
  <c r="L42" i="5"/>
  <c r="H55" i="2"/>
  <c r="H41" i="2"/>
  <c r="G41" i="2" s="1"/>
  <c r="F41" i="2" s="1"/>
  <c r="H36" i="2"/>
  <c r="H49" i="2"/>
  <c r="F49" i="2" s="1"/>
  <c r="K19" i="5"/>
  <c r="J20" i="5"/>
  <c r="K23" i="5"/>
  <c r="K31" i="5"/>
  <c r="K37" i="5"/>
  <c r="K38" i="5"/>
  <c r="L39" i="5"/>
  <c r="L40" i="5"/>
  <c r="H15" i="2"/>
  <c r="F15" i="2" s="1"/>
  <c r="H34" i="2"/>
  <c r="F34" i="2" s="1"/>
  <c r="H43" i="2"/>
  <c r="F43" i="2" s="1"/>
  <c r="H53" i="2"/>
  <c r="K16" i="5"/>
  <c r="U26" i="5"/>
  <c r="T27" i="5"/>
  <c r="L19" i="5"/>
  <c r="P20" i="5"/>
  <c r="L23" i="5"/>
  <c r="K26" i="5"/>
  <c r="L31" i="5"/>
  <c r="L37" i="5"/>
  <c r="L38" i="5"/>
  <c r="H27" i="2"/>
  <c r="F27" i="2" s="1"/>
  <c r="T7" i="5"/>
  <c r="V7" i="5" s="1"/>
  <c r="L16" i="5"/>
  <c r="K20" i="5"/>
  <c r="L26" i="5"/>
  <c r="L30" i="5"/>
  <c r="L43" i="5"/>
  <c r="H52" i="2"/>
  <c r="H18" i="2"/>
  <c r="F18" i="2" s="1"/>
  <c r="H40" i="2"/>
  <c r="G40" i="2" s="1"/>
  <c r="F40" i="2" s="1"/>
  <c r="H12" i="2"/>
  <c r="F12" i="2" s="1"/>
  <c r="H51" i="2"/>
  <c r="L20" i="5"/>
  <c r="L29" i="5"/>
  <c r="H16" i="2"/>
  <c r="F16" i="2" s="1"/>
  <c r="H44" i="2"/>
  <c r="J18" i="5"/>
  <c r="K21" i="5"/>
  <c r="J22" i="5"/>
  <c r="J24" i="5"/>
  <c r="L28" i="5"/>
  <c r="J41" i="5"/>
  <c r="K17" i="5"/>
  <c r="L21" i="5"/>
  <c r="K27" i="5"/>
  <c r="J39" i="5"/>
  <c r="J40" i="5"/>
  <c r="K42" i="5"/>
  <c r="T8" i="5"/>
  <c r="V8" i="5" s="1"/>
  <c r="T10" i="5"/>
  <c r="V10" i="5" s="1"/>
  <c r="K18" i="5"/>
  <c r="K22" i="5"/>
  <c r="K24" i="5"/>
  <c r="K41" i="5"/>
  <c r="H22" i="2"/>
  <c r="G23" i="2" l="1"/>
  <c r="F14" i="2"/>
  <c r="G14" i="2"/>
  <c r="F26" i="2"/>
  <c r="F17" i="2"/>
  <c r="F10" i="2"/>
  <c r="G58" i="5"/>
  <c r="G50" i="5"/>
  <c r="F13" i="2"/>
  <c r="G48" i="5"/>
  <c r="G49" i="5"/>
  <c r="G53" i="5"/>
  <c r="G54" i="5"/>
  <c r="F7" i="2"/>
  <c r="G24" i="2"/>
  <c r="G30" i="2"/>
  <c r="G55" i="5" s="1"/>
  <c r="G35" i="2"/>
  <c r="F8" i="2"/>
  <c r="G33" i="2"/>
  <c r="G60" i="5" s="1"/>
  <c r="G29" i="2"/>
  <c r="G56" i="5" s="1"/>
  <c r="G19" i="2"/>
  <c r="F32" i="2"/>
  <c r="G59" i="5"/>
  <c r="F25" i="2"/>
  <c r="G57" i="5"/>
  <c r="F6" i="2"/>
  <c r="G49" i="2"/>
  <c r="G34" i="2"/>
  <c r="G15" i="2"/>
  <c r="F46" i="2"/>
  <c r="G53" i="2"/>
  <c r="F53" i="2"/>
  <c r="F11" i="2"/>
  <c r="G51" i="2"/>
  <c r="F51" i="2"/>
  <c r="G22" i="2"/>
  <c r="F22" i="2"/>
  <c r="F28" i="2"/>
  <c r="G36" i="2"/>
  <c r="F36" i="2"/>
  <c r="F9" i="2"/>
  <c r="F47" i="2"/>
  <c r="G52" i="2"/>
  <c r="F52" i="2"/>
  <c r="G12" i="2"/>
  <c r="G16" i="2"/>
  <c r="G43" i="2"/>
  <c r="G27" i="2"/>
  <c r="G18" i="2"/>
  <c r="G51" i="5" s="1"/>
  <c r="G44" i="2"/>
  <c r="F44" i="2"/>
  <c r="G55" i="2"/>
  <c r="F55" i="2"/>
  <c r="P39" i="5"/>
  <c r="P28" i="5"/>
  <c r="P24" i="5"/>
  <c r="V31" i="5"/>
  <c r="P21" i="5"/>
  <c r="P18" i="5"/>
  <c r="V27" i="5"/>
  <c r="P31" i="5"/>
  <c r="P16" i="5"/>
  <c r="P19" i="5"/>
  <c r="P62" i="5"/>
  <c r="G61" i="5" l="1"/>
  <c r="G52" i="5"/>
  <c r="H55" i="5" l="1"/>
  <c r="J55" i="5" s="1"/>
  <c r="H58" i="5"/>
  <c r="K58" i="5" s="1"/>
  <c r="H53" i="5"/>
  <c r="J53" i="5" s="1"/>
  <c r="H60" i="5"/>
  <c r="K60" i="5" s="1"/>
  <c r="H49" i="5"/>
  <c r="K49" i="5" s="1"/>
  <c r="H59" i="5"/>
  <c r="J59" i="5" s="1"/>
  <c r="H56" i="5"/>
  <c r="K56" i="5" s="1"/>
  <c r="H50" i="5"/>
  <c r="K50" i="5" s="1"/>
  <c r="H52" i="5"/>
  <c r="J52" i="5" s="1"/>
  <c r="H51" i="5"/>
  <c r="K51" i="5" s="1"/>
  <c r="H48" i="5"/>
  <c r="H57" i="5"/>
  <c r="J57" i="5" s="1"/>
  <c r="H61" i="5"/>
  <c r="T22" i="5" s="1"/>
  <c r="V22" i="5" s="1"/>
  <c r="H54" i="5"/>
  <c r="K54" i="5" s="1"/>
  <c r="G71" i="5"/>
  <c r="J50" i="5" l="1"/>
  <c r="T16" i="5"/>
  <c r="V16" i="5" s="1"/>
  <c r="K55" i="5"/>
  <c r="J58" i="5"/>
  <c r="T20" i="5"/>
  <c r="V20" i="5" s="1"/>
  <c r="J56" i="5"/>
  <c r="T18" i="5"/>
  <c r="V18" i="5" s="1"/>
  <c r="J49" i="5"/>
  <c r="K57" i="5"/>
  <c r="M45" i="5"/>
  <c r="T14" i="5"/>
  <c r="V14" i="5" s="1"/>
  <c r="T21" i="5"/>
  <c r="V21" i="5" s="1"/>
  <c r="M50" i="5"/>
  <c r="K53" i="5"/>
  <c r="K48" i="5"/>
  <c r="J48" i="5"/>
  <c r="M49" i="5"/>
  <c r="T30" i="5"/>
  <c r="V30" i="5" s="1"/>
  <c r="J54" i="5"/>
  <c r="J60" i="5"/>
  <c r="T19" i="5"/>
  <c r="V19" i="5" s="1"/>
  <c r="M44" i="5"/>
  <c r="M47" i="5"/>
  <c r="M59" i="5"/>
  <c r="M58" i="5"/>
  <c r="M55" i="5"/>
  <c r="M61" i="5"/>
  <c r="K52" i="5"/>
  <c r="J61" i="5"/>
  <c r="H71" i="5"/>
  <c r="M56" i="5"/>
  <c r="M54" i="5"/>
  <c r="M53" i="5"/>
  <c r="K61" i="5"/>
  <c r="M48" i="5"/>
  <c r="T17" i="5"/>
  <c r="V17" i="5" s="1"/>
  <c r="M57" i="5"/>
  <c r="M63" i="5"/>
  <c r="T28" i="5"/>
  <c r="T26" i="5" s="1"/>
  <c r="V26" i="5" s="1"/>
  <c r="K59" i="5"/>
  <c r="M46" i="5"/>
  <c r="M60" i="5"/>
  <c r="T29" i="5"/>
  <c r="N51" i="5" s="1"/>
  <c r="J51" i="5"/>
  <c r="T15" i="5"/>
  <c r="V15" i="5" s="1"/>
  <c r="M52" i="5"/>
  <c r="M62" i="5"/>
  <c r="M51" i="5"/>
  <c r="O57" i="5" l="1"/>
  <c r="O40" i="5"/>
  <c r="O42" i="5"/>
  <c r="O43" i="5"/>
  <c r="N29" i="5"/>
  <c r="N53" i="5"/>
  <c r="O56" i="5"/>
  <c r="O41" i="5"/>
  <c r="O23" i="5"/>
  <c r="O55" i="5"/>
  <c r="O61" i="5"/>
  <c r="N54" i="5"/>
  <c r="O59" i="5"/>
  <c r="O38" i="5"/>
  <c r="O58" i="5"/>
  <c r="O60" i="5"/>
  <c r="O30" i="5"/>
  <c r="V28" i="5"/>
  <c r="V29" i="5"/>
  <c r="N49" i="5"/>
  <c r="N37" i="5"/>
  <c r="N22" i="5"/>
  <c r="N52" i="5"/>
  <c r="N50" i="5"/>
  <c r="N4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tc={E8CD3A00-A976-448F-8FEE-1E8EAA084333}</author>
    <author>tc={1648A7CD-4C20-46F7-B103-B5DFA13E10C9}</author>
    <author>tc={8BA33527-7915-4BBC-BE84-CDEAA0F0071F}</author>
    <author>tc={52828964-2298-4DB8-A95B-DFEFB9C6222E}</author>
    <author>tc={6297166D-6260-4AEC-9F77-3080FF34381A}</author>
    <author>tc={8DEB549A-07A5-4103-87D2-080A26CC00AE}</author>
    <author>tc={B20381F9-2043-4815-9F71-BA3AC1A72127}</author>
    <author>tc={727E5CCB-CAF3-4A3E-9C0D-7C9743731436}</author>
    <author>tc={E301784D-9D66-46EE-B51C-005459C0D3FB}</author>
    <author>tc={4DE6CE2A-1D75-46B7-88DE-0CE79D81ACDA}</author>
    <author>tc={10854EC1-0CFF-4112-9924-639828036968}</author>
    <author>tc={84657908-89E5-4D07-807A-CE0CBE1D1549}</author>
    <author>tc={F7E9ADE9-8788-4210-B527-A091CD75A6C7}</author>
    <author>tc={1DA1176F-C104-47AA-BE24-6CD9E2A7E83C}</author>
    <author>tc={70E033A8-95D0-49F9-8257-4EE90D1E6405}</author>
    <author>tc={02488EEC-A888-49F8-AB84-0D59AE4083C8}</author>
    <author>tc={4F93A1C1-B0BD-4724-AF4D-0959AB30E690}</author>
    <author>tc={EF858F22-67DB-4DF6-9DE4-58040725A12F}</author>
    <author>tc={B88AFA25-5C2E-4B50-B1CA-5F293D5F69DA}</author>
    <author>tc={12B5CDD0-6EF7-45AB-A79D-4A92594B1B4A}</author>
    <author>tc={51C82655-6E56-4B1F-84A4-2AAA320660AA}</author>
    <author>tc={9655BB28-AD0A-4325-9BC1-75E583FC8D76}</author>
    <author>tc={1DFB9D4B-9C4F-4ED1-87D4-EB5B5CAD803B}</author>
    <author>tc={B290D4DA-D0E0-48A7-A1F7-6B62BD6A8ACE}</author>
    <author>tc={D1CDA17A-FBFB-4446-870C-A3AFDBFFBA99}</author>
    <author>tc={55A4774B-123C-4DEC-97FF-E9C9C5173E8B}</author>
    <author>tc={07F4D791-27F9-4E15-82E6-A8E51F2FC2B5}</author>
    <author>tc={5002991D-154A-4645-9F1F-23238C68521B}</author>
    <author>tc={DBFB132C-740A-4073-B6D7-624C55C52CAB}</author>
    <author>tc={09874399-A8AB-4E5A-8FCA-99FBD88C71FE}</author>
    <author>tc={EBBAAD02-97BE-4B7D-88A7-B2FE7B049880}</author>
    <author>tc={A1022530-7124-4F05-82A9-1F7AAF1BF0DA}</author>
    <author>tc={59CF4995-D102-45CF-AB4D-47FB150EF3DE}</author>
    <author>tc={B44B8D22-9C2D-439F-AC47-308638FA429E}</author>
    <author>tc={F13D7295-0F41-4F07-B9C2-FB54F80F7B8A}</author>
    <author>tc={1121D80F-5971-4EAE-B300-185AA869EC56}</author>
    <author>tc={60A24A4D-5FEB-43F8-881B-923DD39A3E94}</author>
    <author>tc={DEE88650-39F9-44C8-B2E8-99101C474AAB}</author>
    <author>tc={E7A6E415-7DC8-4C0A-9B7F-A6068ECA419D}</author>
    <author>tc={EE4FC563-388E-47F9-9CDB-E3528626C874}</author>
    <author>tc={D63D7D2B-E4BD-40EA-8662-3244BD300080}</author>
    <author>tc={2A7ECB11-FA23-4B54-A91A-1CB95F920BF9}</author>
    <author>tc={3214E7C0-42A8-4F2C-9E09-6C5A9ABF0399}</author>
    <author>tc={F440AF78-F259-4215-9E18-FD101E84566D}</author>
    <author>tc={003BE14C-A99A-4DAD-9ABD-F5BDEEE62340}</author>
    <author>tc={982F0408-B903-475E-80CD-E6F5ED4B594D}</author>
    <author>tc={044F9C14-E576-4E36-AB1D-BC600EFBCD37}</author>
    <author>tc={5222B1C3-71BC-4296-95F2-10A367A35C39}</author>
    <author>tc={305DE9C7-E5B8-45AD-B407-6EF8EE5536D9}</author>
    <author>tc={F9833AD5-0CB6-4E4E-9ECF-17D6D5845785}</author>
    <author>tc={A933D5EE-0FC8-4799-ACDC-403EE22B388E}</author>
    <author>tc={B6D97634-AAD3-4230-8130-F806868CED0E}</author>
    <author>tc={00CC0B97-07B5-4BCD-B238-340CE4F88797}</author>
    <author>tc={BDEF1AAE-373E-4241-95C6-A0B695D4D077}</author>
    <author>tc={4BA97825-0BCF-4817-B480-70FCA578212A}</author>
    <author>tc={3A56466D-9CE7-4DB2-B76E-E9003145E7B4}</author>
    <author>tc={1793F270-EFC8-4364-87E9-16BF1384D0CB}</author>
    <author>tc={25BCB356-B155-439C-9095-EB4A8C523EB6}</author>
    <author>tc={E29F2D13-D517-4F4A-A6E3-9EA3807350B5}</author>
    <author>tc={1E8C4956-E1CC-4CCD-AA53-44715EE0E863}</author>
    <author>tc={CED95C6E-B70A-4FC1-ACD8-50A68AA38ADE}</author>
    <author>tc={815B3A80-220A-47CF-B523-1151721AA631}</author>
    <author>tc={CE79C229-6E60-4E20-94C5-BBB754E2A68C}</author>
    <author>tc={E491A1B6-8BCD-4053-A77F-BC21B0ADBF88}</author>
    <author>tc={991DE9E5-755D-4CEA-95CE-75A075E9168F}</author>
    <author>tc={A39988A7-584A-4727-A7FA-8C70CE12F262}</author>
    <author>tc={EE7D2856-ADA9-4DB8-9C59-3338D249DA36}</author>
    <author>tc={74878F3C-F87F-44D0-B078-5FA1F742F293}</author>
    <author>tc={36D7E962-5DA3-4295-9E3E-5C9EA1056D85}</author>
    <author>tc={64482BED-F6C3-4AB0-ADCE-FBFE849F1141}</author>
    <author>tc={53E60C1B-03CB-4A08-ACBA-AA0FAEED22F8}</author>
    <author>tc={6E789734-5D96-4490-B0E9-75962D35CA99}</author>
    <author>tc={05B53294-A16F-4476-B964-1EF026EE45B1}</author>
    <author>tc={E20AEF6D-C237-4D55-B1E5-7452237AD38A}</author>
    <author>tc={1D6A3C7F-911D-427D-A2AB-3B8341DEE996}</author>
    <author>tc={72C720C3-1EC0-4C75-A724-FF84AB1D44EA}</author>
    <author>tc={893EA607-9620-4329-8987-FFF549D935F8}</author>
    <author>tc={C58565E1-54B1-4106-A623-4966ACF105A9}</author>
    <author>tc={12D48580-DBAF-40C2-895A-683FAE6277A9}</author>
    <author>tc={1D84A7C1-28D4-4D32-A0EA-870008B42FE4}</author>
    <author>tc={11A90262-8734-45DD-B000-C2ED4557F3D2}</author>
    <author>tc={97195463-4391-4E3B-8AD4-E040159D63FA}</author>
    <author>tc={4DC1DA5D-B9C0-4EFC-B1E5-18E1666021A5}</author>
    <author>tc={447D2423-27AB-47A0-9901-04676903AA31}</author>
    <author>tc={3F53869D-4E55-4B7B-B84C-18240B832C97}</author>
    <author>tc={C84D72B6-EF96-45C6-9635-EE22F00987A5}</author>
    <author>tc={F42F9493-1680-4EE4-A93D-502A7E907F1B}</author>
    <author>tc={1A9C1F04-017E-472C-B76A-146E1CA1F91B}</author>
  </authors>
  <commentList>
    <comment ref="H4" authorId="0" shapeId="0" xr:uid="{E8CD3A00-A976-448F-8FEE-1E8EAA084333}">
      <text>
        <t>[Threaded comment]
Your version of Excel allows you to read this threaded comment; however, any edits to it will get removed if the file is opened in a newer version of Excel. Learn more: https://go.microsoft.com/fwlink/?linkid=870924
Comment:
    This column is used to re-allocate low relevance issues with a weighting of "0"</t>
      </text>
    </comment>
    <comment ref="A5" authorId="1" shapeId="0" xr:uid="{1648A7CD-4C20-46F7-B103-B5DFA13E10C9}">
      <text>
        <t>[Threaded comment]
Your version of Excel allows you to read this threaded comment; however, any edits to it will get removed if the file is opened in a newer version of Excel. Learn more: https://go.microsoft.com/fwlink/?linkid=870924
Comment:
    Indicator RC3 in Asset Assessment</t>
      </text>
    </comment>
    <comment ref="B5" authorId="2" shapeId="0" xr:uid="{8BA33527-7915-4BBC-BE84-CDEAA0F0071F}">
      <text>
        <t>[Threaded comment]
Your version of Excel allows you to read this threaded comment; however, any edits to it will get removed if the file is opened in a newer version of Excel. Learn more: https://go.microsoft.com/fwlink/?linkid=870924
Comment:
    The primary sector is determined based on the mix of facility sectors, using a three-tier system as follows:
Sub-class: If 75% or more of the facilities belong to a single sub-class then the primary sector will be that sub-class, otherwise move to the class level;
Class: If 75% or more of the facilities belong to a single class then the primary sector will be that class, otherwise move to the super-class level;
Super-class If 75% or more of the facilities belong to a single super-class then the primary sector will be that super-class, otherwise the primary sector is ‘Diversified’.</t>
      </text>
    </comment>
    <comment ref="A6" authorId="3" shapeId="0" xr:uid="{52828964-2298-4DB8-A95B-DFEFB9C6222E}">
      <text>
        <t>[Threaded comment]
Your version of Excel allows you to read this threaded comment; however, any edits to it will get removed if the file is opened in a newer version of Excel. Learn more: https://go.microsoft.com/fwlink/?linkid=870924
Comment:
    Indicator RC3 in Asset Assessment</t>
      </text>
    </comment>
    <comment ref="B6" authorId="4" shapeId="0" xr:uid="{6297166D-6260-4AEC-9F77-3080FF34381A}">
      <text>
        <t>[Threaded comment]
Your version of Excel allows you to read this threaded comment; however, any edits to it will get removed if the file is opened in a newer version of Excel. Learn more: https://go.microsoft.com/fwlink/?linkid=870924
Comment:
    The primary sector is determined based on the mix of facility sectors, using a three-tier system as follows:
Sub-class: If 75% or more of the facilities belong to a single sub-class then the primary sector will be that sub-class, otherwise move to the class level;
Class: If 75% or more of the facilities belong to a single class then the primary sector will be that class, otherwise move to the super-class level;
Super-class If 75% or more of the facilities belong to a single super-class then the primary sector will be that super-class, otherwise the primary sector is ‘Diversified’.</t>
      </text>
    </comment>
    <comment ref="E6" authorId="5" shapeId="0" xr:uid="{8DEB549A-07A5-4103-87D2-080A26CC00AE}">
      <text>
        <t>[Threaded comment]
Your version of Excel allows you to read this threaded comment; however, any edits to it will get removed if the file is opened in a newer version of Excel. Learn more: https://go.microsoft.com/fwlink/?linkid=870924
Comment:
    Air pollutants are particles and gases released into the atmosphere that may adversely affect living organisms. Additionally, some pollutants contribute to climate change or exacerbate the effects of climate change locally.</t>
      </text>
    </comment>
    <comment ref="A7" authorId="6" shapeId="0" xr:uid="{B20381F9-2043-4815-9F71-BA3AC1A72127}">
      <text>
        <t>[Threaded comment]
Your version of Excel allows you to read this threaded comment; however, any edits to it will get removed if the file is opened in a newer version of Excel. Learn more: https://go.microsoft.com/fwlink/?linkid=870924
Comment:
    Indicator RC3 in Asset Assessment</t>
      </text>
    </comment>
    <comment ref="B7" authorId="7" shapeId="0" xr:uid="{727E5CCB-CAF3-4A3E-9C0D-7C9743731436}">
      <text>
        <t>[Threaded comment]
Your version of Excel allows you to read this threaded comment; however, any edits to it will get removed if the file is opened in a newer version of Excel. Learn more: https://go.microsoft.com/fwlink/?linkid=870924
Comment:
    The primary sector is determined based on the mix of facility sectors, using a three-tier system as follows:
Sub-class: If 75% or more of the facilities belong to a single sub-class then the primary sector will be that sub-class, otherwise move to the class level;
Class: If 75% or more of the facilities belong to a single class then the primary sector will be that class, otherwise move to the super-class level;
Super-class If 75% or more of the facilities belong to a single super-class then the primary sector will be that super-class, otherwise the primary sector is ‘Diversified’.</t>
      </text>
    </comment>
    <comment ref="E7" authorId="8" shapeId="0" xr:uid="{E301784D-9D66-46EE-B51C-005459C0D3FB}">
      <text>
        <t>[Threaded comment]
Your version of Excel allows you to read this threaded comment; however, any edits to it will get removed if the file is opened in a newer version of Excel. Learn more: https://go.microsoft.com/fwlink/?linkid=870924
Comment:
    Issues related to wildlife, endangered species, ecosystem services, habitat management, and invasive species. Biodiversity refers to the variety of all plant and animal species. Habitat refers to the natural environment in which these plant and animal species live and function.</t>
      </text>
    </comment>
    <comment ref="A8" authorId="9" shapeId="0" xr:uid="{4DE6CE2A-1D75-46B7-88DE-0CE79D81ACDA}">
      <text>
        <t>[Threaded comment]
Your version of Excel allows you to read this threaded comment; however, any edits to it will get removed if the file is opened in a newer version of Excel. Learn more: https://go.microsoft.com/fwlink/?linkid=870924
Comment:
    Indicator RC3 in Asset Assessment</t>
      </text>
    </comment>
    <comment ref="B8" authorId="10" shapeId="0" xr:uid="{10854EC1-0CFF-4112-9924-639828036968}">
      <text>
        <t>[Threaded comment]
Your version of Excel allows you to read this threaded comment; however, any edits to it will get removed if the file is opened in a newer version of Excel. Learn more: https://go.microsoft.com/fwlink/?linkid=870924
Comment:
    The primary location is determined based on the mix of facility locations, using a three-tier system as follows:
Country: If 59% or more of the facilities are located in a single country, then the primary location is that country, otherwise move to the sub-region level;
Sub-region: If 59% or more of the facilities are located in a single sub-region, then the primary location is that sub-region, otherwise move to the region level;
Region: If 59% or more of the facilities are located in a single region, then the primary location is that region, otherwise the location is ‘globally diversified’</t>
      </text>
    </comment>
    <comment ref="E8" authorId="11" shapeId="0" xr:uid="{84657908-89E5-4D07-807A-CE0CBE1D1549}">
      <text>
        <t>[Threaded comment]
Your version of Excel allows you to read this threaded comment; however, any edits to it will get removed if the file is opened in a newer version of Excel. Learn more: https://go.microsoft.com/fwlink/?linkid=870924
Comment:
    Land that contains substances in or under it that are actually or potentially hazardous to human health or the environment.</t>
      </text>
    </comment>
    <comment ref="A9" authorId="12" shapeId="0" xr:uid="{F7E9ADE9-8788-4210-B527-A091CD75A6C7}">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9" authorId="13" shapeId="0" xr:uid="{1DA1176F-C104-47AA-BE24-6CD9E2A7E83C}">
      <text>
        <t>[Threaded comment]
Your version of Excel allows you to read this threaded comment; however, any edits to it will get removed if the file is opened in a newer version of Excel. Learn more: https://go.microsoft.com/fwlink/?linkid=870924
Comment:
    Ecological habitat means terrestrial or aquatic areas distinguished by geographic, abiotic and biotic features, whether entirely natural or semi-naturale.g. as per the classifications in
Annex I of the EU Habitat Directive.
The distance should be measured as the closest point of any part of the asset to any part of an ecological habitat. Adjacent means directly bordering or where habitat is within the asset facility boundary.</t>
      </text>
    </comment>
    <comment ref="E9" authorId="14" shapeId="0" xr:uid="{70E033A8-95D0-49F9-8257-4EE90D1E6405}">
      <text>
        <t>[Threaded comment]
Your version of Excel allows you to read this threaded comment; however, any edits to it will get removed if the file is opened in a newer version of Excel. Learn more: https://go.microsoft.com/fwlink/?linkid=870924
Comment:
    Energy refers to energy consumption and generation from non-renewable and renewable sources (e.g. electricity, heating, cooling, steam).</t>
      </text>
    </comment>
    <comment ref="A10" authorId="15" shapeId="0" xr:uid="{02488EEC-A888-49F8-AB84-0D59AE4083C8}">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0" authorId="16" shapeId="0" xr:uid="{4F93A1C1-B0BD-4724-AF4D-0959AB30E690}">
      <text>
        <t>[Threaded comment]
Your version of Excel allows you to read this threaded comment; however, any edits to it will get removed if the file is opened in a newer version of Excel. Learn more: https://go.microsoft.com/fwlink/?linkid=870924
Comment:
    Contaminated land contains substances that are causing or could cause (a) significant harm to people, property or protected species; or (b) significant pollution of surface waters (for example lakes and rivers) or groundwater. Land contamination can result from a variety of intended, accidental, or naturally occurring activities and events such as manufacturing, mineral extraction, abandonment of mines, national defense activities, waste disposal, accidental spills, illegal dumping, leaking underground storage tanks, hurricanes, floods, pesticide use, and fertilizer application.</t>
      </text>
    </comment>
    <comment ref="E10" authorId="17" shapeId="0" xr:uid="{EF858F22-67DB-4DF6-9DE4-58040725A12F}">
      <text>
        <t>[Threaded comment]
Your version of Excel allows you to read this threaded comment; however, any edits to it will get removed if the file is opened in a newer version of Excel. Learn more: https://go.microsoft.com/fwlink/?linkid=870924
Comment:
    GHGs refers to the seven gases listed in the Kyoto Protocol: carbon dioxide (CO2); methane (CH4); nitrous oxide (N2O); hydrofluorocarbons (HFCs); perfluorocarbons (PFCs); nitrogen trifluoride (NF3) and sulphur hexafluoride (SF6).</t>
      </text>
    </comment>
    <comment ref="A11" authorId="18" shapeId="0" xr:uid="{B88AFA25-5C2E-4B50-B1CA-5F293D5F69DA}">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1" authorId="19" shapeId="0" xr:uid="{12B5CDD0-6EF7-45AB-A79D-4A92594B1B4A}">
      <text>
        <t>[Threaded comment]
Your version of Excel allows you to read this threaded comment; however, any edits to it will get removed if the file is opened in a newer version of Excel. Learn more: https://go.microsoft.com/fwlink/?linkid=870924
Comment:
    The location (any part of the current asset area) has been and/or could be affected by physical risks.
The surrounding area (10km radius) has been and/or could be affected by physical risks.
No part of the asset or surrounding areas has been or could be affected by physical risks.</t>
      </text>
    </comment>
    <comment ref="E11" authorId="20" shapeId="0" xr:uid="{51C82655-6E56-4B1F-84A4-2AAA320660AA}">
      <text>
        <t>[Threaded comment]
Your version of Excel allows you to read this threaded comment; however, any edits to it will get removed if the file is opened in a newer version of Excel. Learn more: https://go.microsoft.com/fwlink/?linkid=870924
Comment:
    Also known as dangerous goods. Any substances that can pose a health or physical hazard to humans or the environment, such as carcinogens, toxic agents, irritants, corrosives, combustibles or	explosives.</t>
      </text>
    </comment>
    <comment ref="A12" authorId="21" shapeId="0" xr:uid="{9655BB28-AD0A-4325-9BC1-75E583FC8D76}">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2" authorId="22" shapeId="0" xr:uid="{1DFB9D4B-9C4F-4ED1-87D4-EB5B5CAD803B}">
      <text>
        <t>[Threaded comment]
Your version of Excel allows you to read this threaded comment; however, any edits to it will get removed if the file is opened in a newer version of Excel. Learn more: https://go.microsoft.com/fwlink/?linkid=870924
Comment:
    High withdrawals means greater than 1000 Megaliters.
High water stress means High or Extremely High Baseline Water Stress as classified by the World Resources Institute's (WRI) Water Risk Atlas tool, Aqueduct.
Low withdrawalas means less than 1000 Megaliters.
Low water stress 
means not High or Extremely High Baseline Water Stress as classified by the World Resources Institute's (WRI) Water Risk Atlas tool, Aqueduct.</t>
      </text>
    </comment>
    <comment ref="E12" authorId="23" shapeId="0" xr:uid="{B290D4DA-D0E0-48A7-A1F7-6B62BD6A8ACE}">
      <text>
        <t>[Threaded comment]
Your version of Excel allows you to read this threaded comment; however, any edits to it will get removed if the file is opened in a newer version of Excel. Learn more: https://go.microsoft.com/fwlink/?linkid=870924
Comment:
    Excessive or obtrusive artificial light also known as photo pollution or luminous pollution. Examples of light pollution and reflection include: spilled light from construction zones and parking lots which may impact breeding grounds or resting areas; highly reflective towers which may affect bird flight.</t>
      </text>
    </comment>
    <comment ref="A13" authorId="24" shapeId="0" xr:uid="{D1CDA17A-FBFB-4446-870C-A3AFDBFFBA99}">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3" authorId="25" shapeId="0" xr:uid="{55A4774B-123C-4DEC-97FF-E9C9C5173E8B}">
      <text>
        <t>[Threaded comment]
Your version of Excel allows you to read this threaded comment; however, any edits to it will get removed if the file is opened in a newer version of Excel. Learn more: https://go.microsoft.com/fwlink/?linkid=870924
Comment:
    Risk of pollution means there are measurable pollutants in the discharge that if their levels were elevated could cause negative impact.
High water stress means High or Extremely High Baseline Water Stress as classified by the World Resources Institute's (WRI) Water Risk Atlas tool, Aqueduct.</t>
      </text>
    </comment>
    <comment ref="E13" authorId="26" shapeId="0" xr:uid="{07F4D791-27F9-4E15-82E6-A8E51F2FC2B5}">
      <text>
        <t>[Threaded comment]
Your version of Excel allows you to read this threaded comment; however, any edits to it will get removed if the file is opened in a newer version of Excel. Learn more: https://go.microsoft.com/fwlink/?linkid=870924
Comment:
    Responsible sourcing of materials considers the environmental, social and economic impacts of the procurement and production of products and materials. Resource efficiency means using those products and materials in an efficient and sustainable manner while minimizing impacts on the environment and society.</t>
      </text>
    </comment>
    <comment ref="A14" authorId="27" shapeId="0" xr:uid="{5002991D-154A-4645-9F1F-23238C68521B}">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4" authorId="28" shapeId="0" xr:uid="{DBFB132C-740A-4073-B6D7-624C55C52CAB}">
      <text>
        <t>[Threaded comment]
Your version of Excel allows you to read this threaded comment; however, any edits to it will get removed if the file is opened in a newer version of Excel. Learn more: https://go.microsoft.com/fwlink/?linkid=870924
Comment:
    Densely populated means greater than 2000 people per square kilometer.</t>
      </text>
    </comment>
    <comment ref="E14" authorId="29" shapeId="0" xr:uid="{09874399-A8AB-4E5A-8FCA-99FBD88C71FE}">
      <text>
        <t>[Threaded comment]
Your version of Excel allows you to read this threaded comment; however, any edits to it will get removed if the file is opened in a newer version of Excel. Learn more: https://go.microsoft.com/fwlink/?linkid=870924
Comment:
    New</t>
      </text>
    </comment>
    <comment ref="A15" authorId="30" shapeId="0" xr:uid="{EBBAAD02-97BE-4B7D-88A7-B2FE7B049880}">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5" authorId="31" shapeId="0" xr:uid="{A1022530-7124-4F05-82A9-1F7AAF1BF0DA}">
      <text>
        <t>[Threaded comment]
Your version of Excel allows you to read this threaded comment; however, any edits to it will get removed if the file is opened in a newer version of Excel. Learn more: https://go.microsoft.com/fwlink/?linkid=870924
Comment:
    Densely populated means greater than 2000 people per square kilometer.</t>
      </text>
    </comment>
    <comment ref="E15" authorId="32" shapeId="0" xr:uid="{59CF4995-D102-45CF-AB4D-47FB150EF3DE}">
      <text>
        <t>[Threaded comment]
Your version of Excel allows you to read this threaded comment; however, any edits to it will get removed if the file is opened in a newer version of Excel. Learn more: https://go.microsoft.com/fwlink/?linkid=870924
Comment:
    Refers to noise pollution, also known as environmental noise, which is the propagation of noise with harmful impact on the activity of human or animal life.</t>
      </text>
    </comment>
    <comment ref="A16" authorId="33" shapeId="0" xr:uid="{B44B8D22-9C2D-439F-AC47-308638FA429E}">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6" authorId="34" shapeId="0" xr:uid="{F13D7295-0F41-4F07-B9C2-FB54F80F7B8A}">
      <text>
        <t>[Threaded comment]
Your version of Excel allows you to read this threaded comment; however, any edits to it will get removed if the file is opened in a newer version of Excel. Learn more: https://go.microsoft.com/fwlink/?linkid=870924
Comment:
    Customers are people or organisations that purchase the service(s) provided by the asset. This can include business (B2B) and retail customers.</t>
      </text>
    </comment>
    <comment ref="E16" authorId="35" shapeId="0" xr:uid="{1121D80F-5971-4EAE-B300-185AA869EC56}">
      <text>
        <t>[Threaded comment]
Your version of Excel allows you to read this threaded comment; however, any edits to it will get removed if the file is opened in a newer version of Excel. Learn more: https://go.microsoft.com/fwlink/?linkid=870924
Comment:
    Preparedness of the built environment towards existing and future threats of natural disasters  (e.g., the ability to absorb disturbances such as increased precipitation or flooding while maintaining its structure). This can be achieved by management policies, informational technologies, educating tenant, community, suppliers and physical measures at the asset level.</t>
      </text>
    </comment>
    <comment ref="A17" authorId="36" shapeId="0" xr:uid="{60A24A4D-5FEB-43F8-881B-923DD39A3E94}">
      <text>
        <t>[Threaded comment]
Your version of Excel allows you to read this threaded comment; however, any edits to it will get removed if the file is opened in a newer version of Excel. Learn more: https://go.microsoft.com/fwlink/?linkid=870924
Comment:
    Indicator RC7 in Asset Assessment</t>
      </text>
    </comment>
    <comment ref="B17" authorId="37" shapeId="0" xr:uid="{DEE88650-39F9-44C8-B2E8-99101C474AAB}">
      <text>
        <t>[Threaded comment]
Your version of Excel allows you to read this threaded comment; however, any edits to it will get removed if the file is opened in a newer version of Excel. Learn more: https://go.microsoft.com/fwlink/?linkid=870924
Comment:
    Users are people that interact physically with the asset when they use its services.
Interaction means using one or more of their physical senses e.g. a mass transit passenger service. There is typically a safety risk associated with the users physical interaction.</t>
      </text>
    </comment>
    <comment ref="E17" authorId="38" shapeId="0" xr:uid="{E7A6E415-7DC8-4C0A-9B7F-A6068ECA419D}">
      <text>
        <t>[Threaded comment]
Your version of Excel allows you to read this threaded comment; however, any edits to it will get removed if the file is opened in a newer version of Excel. Learn more: https://go.microsoft.com/fwlink/?linkid=870924
Comment:
    Entity's consideration of waste disposal methods and whether waste minimization strategies emphasize prioritizing options for reuse, recycling, and then recovery over other disposal options to minimize ecological impact.</t>
      </text>
    </comment>
    <comment ref="A18" authorId="39" shapeId="0" xr:uid="{EE4FC563-388E-47F9-9CDB-E3528626C874}">
      <text>
        <t>[Threaded comment]
Your version of Excel allows you to read this threaded comment; however, any edits to it will get removed if the file is opened in a newer version of Excel. Learn more: https://go.microsoft.com/fwlink/?linkid=870924
Comment:
    Indicator RC2 in Asset Assessment</t>
      </text>
    </comment>
    <comment ref="B18" authorId="40" shapeId="0" xr:uid="{D63D7D2B-E4BD-40EA-8662-3244BD300080}">
      <text>
        <t>[Threaded comment]
Your version of Excel allows you to read this threaded comment; however, any edits to it will get removed if the file is opened in a newer version of Excel. Learn more: https://go.microsoft.com/fwlink/?linkid=870924
Comment:
    Employees are the workers working for and employed directly by the asset.
(FTE) Full Time Equivalent of the entity's employees. FTE is calculated by adding all hours paid to employees (full-time, part-time, or any other) and dividing them by the number of hours that a full-time employee should work in that given period.</t>
      </text>
    </comment>
    <comment ref="E18" authorId="41" shapeId="0" xr:uid="{2A7ECB11-FA23-4B54-A91A-1CB95F920BF9}">
      <text>
        <t>[Threaded comment]
Your version of Excel allows you to read this threaded comment; however, any edits to it will get removed if the file is opened in a newer version of Excel. Learn more: https://go.microsoft.com/fwlink/?linkid=870924
Comment:
    Water drawn into the boundaries of the entity from all sources (including surface water, ground water, rainwater, and municipal water supply) as well as water reuse, efficiency, and recycling, including the entity's consideration of whether water sources are significantly affected by withdrawal of water.</t>
      </text>
    </comment>
    <comment ref="A19" authorId="42" shapeId="0" xr:uid="{3214E7C0-42A8-4F2C-9E09-6C5A9ABF0399}">
      <text>
        <t>[Threaded comment]
Your version of Excel allows you to read this threaded comment; however, any edits to it will get removed if the file is opened in a newer version of Excel. Learn more: https://go.microsoft.com/fwlink/?linkid=870924
Comment:
    Indicator RC2 in Asset Assessment</t>
      </text>
    </comment>
    <comment ref="B19" authorId="43" shapeId="0" xr:uid="{F440AF78-F259-4215-9E18-FD101E84566D}">
      <text>
        <t>[Threaded comment]
Your version of Excel allows you to read this threaded comment; however, any edits to it will get removed if the file is opened in a newer version of Excel. Learn more: https://go.microsoft.com/fwlink/?linkid=870924
Comment:
    Contractors are people working for another business (or are self-employed) and are contracted by the asset.
(FTE) Full Time Equivalent of the entity's contractors
FTE is calculated by adding all hours paid to contractors(full-time, part-time, or any other) and dividing them by the number of hours that a full-time contractor should work in that given period.</t>
      </text>
    </comment>
    <comment ref="E19" authorId="44" shapeId="0" xr:uid="{003BE14C-A99A-4DAD-9ABD-F5BDEEE62340}">
      <text>
        <t>[Threaded comment]
Your version of Excel allows you to read this threaded comment; however, any edits to it will get removed if the file is opened in a newer version of Excel. Learn more: https://go.microsoft.com/fwlink/?linkid=870924
Comment:
    Discharge of water to water bodies (e.g. lakes, rivers, oceans, aquifers and groundwater) or to third-parties for treatment or use.</t>
      </text>
    </comment>
    <comment ref="A20" authorId="45" shapeId="0" xr:uid="{982F0408-B903-475E-80CD-E6F5ED4B594D}">
      <text>
        <t>[Threaded comment]
Your version of Excel allows you to read this threaded comment; however, any edits to it will get removed if the file is opened in a newer version of Excel. Learn more: https://go.microsoft.com/fwlink/?linkid=870924
Comment:
    Calculated from Number of employees and contractors (RC2)</t>
      </text>
    </comment>
    <comment ref="B20" authorId="46" shapeId="0" xr:uid="{044F9C14-E576-4E36-AB1D-BC600EFBCD37}">
      <text>
        <t>[Threaded comment]
Your version of Excel allows you to read this threaded comment; however, any edits to it will get removed if the file is opened in a newer version of Excel. Learn more: https://go.microsoft.com/fwlink/?linkid=870924
Comment:
    (FTE) Full Time Equivalent of the entity's employees and contractors
FTE is calculated by adding all hours paid to workers (full-time, part-time, or any other) and dividing them by the number of hours that a full-time workers should work in that given period.</t>
      </text>
    </comment>
    <comment ref="A21" authorId="47" shapeId="0" xr:uid="{5222B1C3-71BC-4296-95F2-10A367A35C39}">
      <text>
        <t>[Threaded comment]
Your version of Excel allows you to read this threaded comment; however, any edits to it will get removed if the file is opened in a newer version of Excel. Learn more: https://go.microsoft.com/fwlink/?linkid=870924
Comment:
    Indicator RC2 and RC5 in Asset Assessment</t>
      </text>
    </comment>
    <comment ref="B21" authorId="48" shapeId="0" xr:uid="{305DE9C7-E5B8-45AD-B407-6EF8EE5536D9}">
      <text>
        <t>[Threaded comment]
Your version of Excel allows you to read this threaded comment; however, any edits to it will get removed if the file is opened in a newer version of Excel. Learn more: https://go.microsoft.com/fwlink/?linkid=870924
Comment:
    (FTE) Full Time Equivalent of the entity's employees combined with its scope of service.</t>
      </text>
    </comment>
    <comment ref="E22" authorId="49" shapeId="0" xr:uid="{F9833AD5-0CB6-4E4E-9ECF-17D6D5845785}">
      <text>
        <t>[Threaded comment]
Your version of Excel allows you to read this threaded comment; however, any edits to it will get removed if the file is opened in a newer version of Excel. Learn more: https://go.microsoft.com/fwlink/?linkid=870924
Comment:
    Work that deprives children of their childhood, their potential and their dignity, and that is harmful to their physical or mental development including by interfering with their education. Specifically, it means types of work that are not permitted for children below the relevant minimum age.</t>
      </text>
    </comment>
    <comment ref="E23" authorId="50" shapeId="0" xr:uid="{A933D5EE-0FC8-4799-ACDC-403EE22B388E}">
      <text>
        <t>[Threaded comment]
Your version of Excel allows you to read this threaded comment; however, any edits to it will get removed if the file is opened in a newer version of Excel. Learn more: https://go.microsoft.com/fwlink/?linkid=870924
Comment:
    A process where community members come together to take collective action and generate solutions to common problems.</t>
      </text>
    </comment>
    <comment ref="E24" authorId="51" shapeId="0" xr:uid="{B6D97634-AAD3-4230-8130-F806868CED0E}">
      <text>
        <t>[Threaded comment]
Your version of Excel allows you to read this threaded comment; however, any edits to it will get removed if the file is opened in a newer version of Excel. Learn more: https://go.microsoft.com/fwlink/?linkid=870924
Comment:
    Customer satisfaction is one measure of an entity's sensitivity to its customers’ needs and preferences and, from an organizational perspective, is essential for long-term success. In the context of sustainability, customer satisfaction provides insight into how the entity approaches its relationship with one stakeholder group (customers).</t>
      </text>
    </comment>
    <comment ref="E25" authorId="52" shapeId="0" xr:uid="{00CC0B97-07B5-4BCD-B238-340CE4F88797}">
      <text>
        <t>[Threaded comment]
Your version of Excel allows you to read this threaded comment; however, any edits to it will get removed if the file is opened in a newer version of Excel. Learn more: https://go.microsoft.com/fwlink/?linkid=870924
Comment:
    An employee's involvement with, commitment to and satisfaction with the entity.</t>
      </text>
    </comment>
    <comment ref="E26" authorId="53" shapeId="0" xr:uid="{BDEF1AAE-373E-4241-95C6-A0B695D4D077}">
      <text>
        <t>[Threaded comment]
Your version of Excel allows you to read this threaded comment; however, any edits to it will get removed if the file is opened in a newer version of Excel. Learn more: https://go.microsoft.com/fwlink/?linkid=870924
Comment:
    All work or service which is exacted from any person under the menace of any penalty and for which the said person has not offered themselves voluntarily.</t>
      </text>
    </comment>
    <comment ref="E27" authorId="54" shapeId="0" xr:uid="{4BA97825-0BCF-4817-B480-70FCA578212A}">
      <text>
        <t>[Threaded comment]
Your version of Excel allows you to read this threaded comment; however, any edits to it will get removed if the file is opened in a newer version of Excel. Learn more: https://go.microsoft.com/fwlink/?linkid=870924
Comment:
    Right of employers and workers to form, to join and to run their own organizations without prior authorization or interference by the state or any other entity.</t>
      </text>
    </comment>
    <comment ref="E28" authorId="55" shapeId="0" xr:uid="{3A56466D-9CE7-4DB2-B76E-E9003145E7B4}">
      <text>
        <t>[Threaded comment]
Your version of Excel allows you to read this threaded comment; however, any edits to it will get removed if the file is opened in a newer version of Excel. Learn more: https://go.microsoft.com/fwlink/?linkid=870924
Comment:
    The principles of occupational health and safety management systems include developing a policy, analyzing and controlling health and safety risks, providing training, and recording and investigating health and safety incidents.</t>
      </text>
    </comment>
    <comment ref="E29" authorId="56" shapeId="0" xr:uid="{1793F270-EFC8-4364-87E9-16BF1384D0CB}">
      <text>
        <t>[Threaded comment]
Your version of Excel allows you to read this threaded comment; however, any edits to it will get removed if the file is opened in a newer version of Excel. Learn more: https://go.microsoft.com/fwlink/?linkid=870924
Comment:
    The principles of occupational health and safety management systems include developing a policy, analyzing and controlling health and safety risks, providing training, and recording and investigating health and safety incidents.</t>
      </text>
    </comment>
    <comment ref="E30" authorId="57" shapeId="0" xr:uid="{25BCB356-B155-439C-9095-EB4A8C523EB6}">
      <text>
        <t>[Threaded comment]
Your version of Excel allows you to read this threaded comment; however, any edits to it will get removed if the file is opened in a newer version of Excel. Learn more: https://go.microsoft.com/fwlink/?linkid=870924
Comment:
    The principles of occupational health and safety management systems include developing a policy, analyzing and controlling health and safety risks, providing training, and recording and investigating health and safety incidents.</t>
      </text>
    </comment>
    <comment ref="E31" authorId="58" shapeId="0" xr:uid="{E29F2D13-D517-4F4A-A6E3-9EA3807350B5}">
      <text>
        <t>[Threaded comment]
Your version of Excel allows you to read this threaded comment; however, any edits to it will get removed if the file is opened in a newer version of Excel. Learn more: https://go.microsoft.com/fwlink/?linkid=870924
Comment:
    The principles of occupational health and safety management systems include developing a policy, analyzing and controlling health and safety risks, providing training, and recording and investigating health and safety incidents.</t>
      </text>
    </comment>
    <comment ref="G31" authorId="59" shapeId="0" xr:uid="{1E8C4956-E1CC-4CCD-AA53-44715EE0E863}">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32" authorId="60" shapeId="0" xr:uid="{CED95C6E-B70A-4FC1-ACD8-50A68AA38ADE}">
      <text>
        <t>[Threaded comment]
Your version of Excel allows you to read this threaded comment; however, any edits to it will get removed if the file is opened in a newer version of Excel. Learn more: https://go.microsoft.com/fwlink/?linkid=870924
Comment:
    The principles of occupational health and safety management systems include developing a policy, analyzing and controlling health and safety risks, providing training, and recording and investigating health and safety incidents.</t>
      </text>
    </comment>
    <comment ref="E33" authorId="61" shapeId="0" xr:uid="{815B3A80-220A-47CF-B523-1151721AA631}">
      <text>
        <t>[Threaded comment]
Your version of Excel allows you to read this threaded comment; however, any edits to it will get removed if the file is opened in a newer version of Excel. Learn more: https://go.microsoft.com/fwlink/?linkid=870924
Comment:
    Composition of governance bodies and breakdown of employees per employee category according to gender, age group, minority group membership, and other indicators of diversity including discrimination.</t>
      </text>
    </comment>
    <comment ref="E34" authorId="62" shapeId="0" xr:uid="{CE79C229-6E60-4E20-94C5-BBB754E2A68C}">
      <text>
        <t>[Threaded comment]
Your version of Excel allows you to read this threaded comment; however, any edits to it will get removed if the file is opened in a newer version of Excel. Learn more: https://go.microsoft.com/fwlink/?linkid=870924
Comment:
    Labor standards and working conditions are at the core of paid work and employment relationships. Working conditions cover a broad range of topics and issues, from working time (hours of work, rest periods, and work schedules) to remuneration, as well as the physical conditions and mental demands that exist in the workplace.</t>
      </text>
    </comment>
    <comment ref="E35" authorId="63" shapeId="0" xr:uid="{E491A1B6-8BCD-4053-A77F-BC21B0ADBF88}">
      <text>
        <t>[Threaded comment]
Your version of Excel allows you to read this threaded comment; however, any edits to it will get removed if the file is opened in a newer version of Excel. Learn more: https://go.microsoft.com/fwlink/?linkid=870924
Comment:
    Providing jobs and skills to local people as employees, and to local contractors.</t>
      </text>
    </comment>
    <comment ref="E36" authorId="64" shapeId="0" xr:uid="{991DE9E5-755D-4CEA-95CE-75A075E9168F}">
      <text>
        <t>[Threaded comment]
Your version of Excel allows you to read this threaded comment; however, any edits to it will get removed if the file is opened in a newer version of Excel. Learn more: https://go.microsoft.com/fwlink/?linkid=870924
Comment:
    An entity's partnerships with organizations that have social objectives that serve as the primary purpose of the organization.</t>
      </text>
    </comment>
    <comment ref="E37" authorId="65" shapeId="0" xr:uid="{A39988A7-584A-4727-A7FA-8C70CE12F262}">
      <text>
        <t>[Threaded comment]
Your version of Excel allows you to read this threaded comment; however, any edits to it will get removed if the file is opened in a newer version of Excel. Learn more: https://go.microsoft.com/fwlink/?linkid=870924
Comment:
    The practice of forging mutually beneficial connections with third-party groups and individuals that have a stake in common interest.</t>
      </text>
    </comment>
    <comment ref="G37" authorId="66" shapeId="0" xr:uid="{EE7D2856-ADA9-4DB8-9C59-3338D249DA36}">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40" authorId="67" shapeId="0" xr:uid="{74878F3C-F87F-44D0-B078-5FA1F742F293}">
      <text>
        <t>[Threaded comment]
Your version of Excel allows you to read this threaded comment; however, any edits to it will get removed if the file is opened in a newer version of Excel. Learn more: https://go.microsoft.com/fwlink/?linkid=870924
Comment:
    A corporate board of directors establishes an audit committee to assist in discharging its fiduciary responsibility. An effective audit committee is an important feature of a strong corporate governance culture, and should have a clear description of duties and responsibilities.</t>
      </text>
    </comment>
    <comment ref="E41" authorId="68" shapeId="0" xr:uid="{36D7E962-5DA3-4295-9E3E-5C9EA1056D85}">
      <text>
        <t>[Threaded comment]
Your version of Excel allows you to read this threaded comment; however, any edits to it will get removed if the file is opened in a newer version of Excel. Learn more: https://go.microsoft.com/fwlink/?linkid=870924
Comment:
    Composition of the board and its committees by (i)Executive or non-executive, (ii) Independence, (iii) Tenure on the governance body, (iv) Number of each individual’s other significant positions and commitments, and the nature of the commitments, (v) Gender, (vi) Membership of under-represented social groups, (vii) Competences relating to economic, environmental and social impacts, (viii) Stakeholder representation.</t>
      </text>
    </comment>
    <comment ref="E42" authorId="69" shapeId="0" xr:uid="{64482BED-F6C3-4AB0-ADCE-FBFE849F1141}">
      <text>
        <t>[Threaded comment]
Your version of Excel allows you to read this threaded comment; however, any edits to it will get removed if the file is opened in a newer version of Excel. Learn more: https://go.microsoft.com/fwlink/?linkid=870924
Comment:
    The highest committee or position that formally reviews and approves the organization’s sustainability report and ensures that all material topics are covered (definition based on GRI102-32).</t>
      </text>
    </comment>
    <comment ref="G42" authorId="70" shapeId="0" xr:uid="{53E60C1B-03CB-4A08-ACBA-AA0FAEED22F8}">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43" authorId="71" shapeId="0" xr:uid="{6E789734-5D96-4490-B0E9-75962D35CA99}">
      <text>
        <t>[Threaded comment]
Your version of Excel allows you to read this threaded comment; however, any edits to it will get removed if the file is opened in a newer version of Excel. Learn more: https://go.microsoft.com/fwlink/?linkid=870924
Comment:
    Bribery: The offering, giving, receiving or soliciting an item of value to influence the actions of an official or other person in charge of a public or legal fiduciary duty.
Corruption: Abuse of entrusted power for private gain.</t>
      </text>
    </comment>
    <comment ref="E44" authorId="72" shapeId="0" xr:uid="{05B53294-A16F-4476-B964-1EF026EE45B1}">
      <text>
        <t>[Threaded comment]
Your version of Excel allows you to read this threaded comment; however, any edits to it will get removed if the file is opened in a newer version of Excel. Learn more: https://go.microsoft.com/fwlink/?linkid=870924
Comment:
    Compensation decisions are central to the governance of many entities. Compensation committees or analogous organizations are established to govern employee compensation and ensure employee remuneration decisions are made in a fair, consistent, and independent manner. An independent compensation committee may be one indicator of effective governance.</t>
      </text>
    </comment>
    <comment ref="E45" authorId="73" shapeId="0" xr:uid="{E20AEF6D-C237-4D55-B1E5-7452237AD38A}">
      <text>
        <t>[Threaded comment]
Your version of Excel allows you to read this threaded comment; however, any edits to it will get removed if the file is opened in a newer version of Excel. Learn more: https://go.microsoft.com/fwlink/?linkid=870924
Comment:
    Situations where an individual is confronted with choosing between the requirements of his or her function and his or her own private interests (definition based on GRI102-25).</t>
      </text>
    </comment>
    <comment ref="G45" authorId="74" shapeId="0" xr:uid="{1D6A3C7F-911D-427D-A2AB-3B8341DEE996}">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46" authorId="75" shapeId="0" xr:uid="{72C720C3-1EC0-4C75-A724-FF84AB1D44EA}">
      <text>
        <t>[Threaded comment]
Your version of Excel allows you to read this threaded comment; however, any edits to it will get removed if the file is opened in a newer version of Excel. Learn more: https://go.microsoft.com/fwlink/?linkid=870924
Comment:
    The protection of internet-connected systems, including hardware, software and data, from any unauthorised use or access. Malicious attacks in particular can pose a significant threat to infrastructure assets.</t>
      </text>
    </comment>
    <comment ref="E47" authorId="76" shapeId="0" xr:uid="{893EA607-9620-4329-8987-FFF549D935F8}">
      <text>
        <t>[Threaded comment]
Your version of Excel allows you to read this threaded comment; however, any edits to it will get removed if the file is opened in a newer version of Excel. Learn more: https://go.microsoft.com/fwlink/?linkid=870924
Comment:
    Customer privacy includes matters such as the protection of data; the use of information or data for their original intended purpose only, unless specifically agreed otherwise; the obligation to observe confidentiality; and the protection of information or data from misuse or theft.</t>
      </text>
    </comment>
    <comment ref="E48" authorId="77" shapeId="0" xr:uid="{C58565E1-54B1-4106-A623-4966ACF105A9}">
      <text>
        <t>[Threaded comment]
Your version of Excel allows you to read this threaded comment; however, any edits to it will get removed if the file is opened in a newer version of Excel. Learn more: https://go.microsoft.com/fwlink/?linkid=870924
Comment:
    The process for delegating authority for economic, environmental, and social topics from the highest governance (definition based onGRI102-19).</t>
      </text>
    </comment>
    <comment ref="G48" authorId="78" shapeId="0" xr:uid="{12D48580-DBAF-40C2-895A-683FAE6277A9}">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49" authorId="79" shapeId="0" xr:uid="{1D84A7C1-28D4-4D32-A0EA-870008B42FE4}">
      <text>
        <t>[Threaded comment]
Your version of Excel allows you to read this threaded comment; however, any edits to it will get removed if the file is opened in a newer version of Excel. Learn more: https://go.microsoft.com/fwlink/?linkid=870924
Comment:
    The financial and non-financial compensation of executives, in a manner that motivates executives to perform their roles in alignment with the entities objectives and risk tolerance.</t>
      </text>
    </comment>
    <comment ref="E50" authorId="80" shapeId="0" xr:uid="{11A90262-8734-45DD-B000-C2ED4557F3D2}">
      <text>
        <t>[Threaded comment]
Your version of Excel allows you to read this threaded comment; however, any edits to it will get removed if the file is opened in a newer version of Excel. Learn more: https://go.microsoft.com/fwlink/?linkid=870924
Comment:
    Wrongful deception intended to result in financial or personal gain.</t>
      </text>
    </comment>
    <comment ref="G50" authorId="81" shapeId="0" xr:uid="{97195463-4391-4E3B-8AD4-E040159D63FA}">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51" authorId="82" shapeId="0" xr:uid="{4DC1DA5D-B9C0-4EFC-B1E5-18E1666021A5}">
      <text>
        <t>[Threaded comment]
Your version of Excel allows you to read this threaded comment; however, any edits to it will get removed if the file is opened in a newer version of Excel. Learn more: https://go.microsoft.com/fwlink/?linkid=870924
Comment:
    A non-executive member of the board is considered independent if they are not under any other undue influence, internal or external, political or ownership, that would impede their exercise of objective judgment.</t>
      </text>
    </comment>
    <comment ref="E52" authorId="83" shapeId="0" xr:uid="{447D2423-27AB-47A0-9901-04676903AA31}">
      <text>
        <t>[Threaded comment]
Your version of Excel allows you to read this threaded comment; however, any edits to it will get removed if the file is opened in a newer version of Excel. Learn more: https://go.microsoft.com/fwlink/?linkid=870924
Comment:
    Any activity carried out to influence a government or institution’s policies and decisions in favor of a specific cause or outcome.</t>
      </text>
    </comment>
    <comment ref="E53" authorId="84" shapeId="0" xr:uid="{3F53869D-4E55-4B7B-B84C-18240B832C97}">
      <text>
        <t>[Threaded comment]
Your version of Excel allows you to read this threaded comment; however, any edits to it will get removed if the file is opened in a newer version of Excel. Learn more: https://go.microsoft.com/fwlink/?linkid=870924
Comment:
    Disclosure of and guidelines for political contributions, such as the amounts and recipients of all monetary and non-monetary contributions made by an organization, which include political contributions made through third parties.</t>
      </text>
    </comment>
    <comment ref="E54" authorId="85" shapeId="0" xr:uid="{C84D72B6-EF96-45C6-9635-EE22F00987A5}">
      <text>
        <t>[Threaded comment]
Your version of Excel allows you to read this threaded comment; however, any edits to it will get removed if the file is opened in a newer version of Excel. Learn more: https://go.microsoft.com/fwlink/?linkid=870924
Comment:
    Assessing the potential risk of breaking or working against the entity’s contractual shareholder rights. Shareholder rights are defined in the company’s charter and bylaws.</t>
      </text>
    </comment>
    <comment ref="G54" authorId="86" shapeId="0" xr:uid="{F42F9493-1680-4EE4-A93D-502A7E907F1B}">
      <text>
        <t>[Threaded comment]
Your version of Excel allows you to read this threaded comment; however, any edits to it will get removed if the file is opened in a newer version of Excel. Learn more: https://go.microsoft.com/fwlink/?linkid=870924
Comment:
    Standard weight for all entities</t>
      </text>
    </comment>
    <comment ref="E55" authorId="87" shapeId="0" xr:uid="{1A9C1F04-017E-472C-B76A-146E1CA1F91B}">
      <text>
        <t>[Threaded comment]
Your version of Excel allows you to read this threaded comment; however, any edits to it will get removed if the file is opened in a newer version of Excel. Learn more: https://go.microsoft.com/fwlink/?linkid=870924
Comment:
    A process that offers protection for individuals that want to reveal illegal, unethical or dangerous practices. An efficient whistle-blower mechanism prescribes clear procedures and channels to facilitate the reporting of wrongdoing and corruption, defines the protected disclosures, outlines the remedies and sanctions for retaliation.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tc={E493F8FA-4A88-431E-B7A4-FFDFD042E3C4}</author>
  </authors>
  <commentList>
    <comment ref="H48" authorId="0" shapeId="0" xr:uid="{E493F8FA-4A88-431E-B7A4-FFDFD042E3C4}">
      <text>
        <t>[Threaded comment]
Your version of Excel allows you to read this threaded comment; however, any edits to it will get removed if the file is opened in a newer version of Excel. Learn more: https://go.microsoft.com/fwlink/?linkid=870924
Comment:
    Max scores affected by GRESB Materiality Assessment answers - these are subsequently re-dsitributed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tc={64BB9A9D-7B40-4D1C-889D-0F0CA5BEC76B}</author>
  </authors>
  <commentList>
    <comment ref="J1" authorId="0" shapeId="0" xr:uid="{64BB9A9D-7B40-4D1C-889D-0F0CA5BEC76B}">
      <text>
        <t>[Threaded comment]
Your version of Excel allows you to read this threaded comment; however, any edits to it will get removed if the file is opened in a newer version of Excel. Learn more: https://go.microsoft.com/fwlink/?linkid=870924
Comment:
    !The 0.5 are rounded so they are displayed as 1!</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Aurelien Reynolds</author>
    <author>GRESB Infra</author>
  </authors>
  <commentList>
    <comment ref="E3" authorId="0" shapeId="0" xr:uid="{42D84C62-9192-45EE-A759-AACE9CF1E5C4}">
      <text>
        <r>
          <rPr>
            <b/>
            <sz val="9"/>
            <color indexed="81"/>
            <rFont val="Tahoma"/>
            <charset val="1"/>
          </rPr>
          <t>GRESB Infra:</t>
        </r>
        <r>
          <rPr>
            <sz val="9"/>
            <color indexed="81"/>
            <rFont val="Tahoma"/>
            <charset val="1"/>
          </rPr>
          <t xml:space="preserve">
Air pollutants are particles and gases released into the atmosphere that may adversely affect living organisms. Additionally, some pollutants contribute to climate change or exacerbate the effects of climate change locally. 
</t>
        </r>
      </text>
    </comment>
    <comment ref="F3" authorId="0" shapeId="0" xr:uid="{B9E1338B-4081-4955-B9ED-5159FDDFF7D1}">
      <text>
        <r>
          <rPr>
            <b/>
            <sz val="9"/>
            <color indexed="81"/>
            <rFont val="Tahoma"/>
            <charset val="1"/>
          </rPr>
          <t xml:space="preserve">GRESB Infra:
</t>
        </r>
        <r>
          <rPr>
            <sz val="9"/>
            <color indexed="81"/>
            <rFont val="Tahoma"/>
            <charset val="1"/>
          </rPr>
          <t xml:space="preserve">Issues related to wildlife, endangered species, ecosystem services, habitat management, and invasive species. Biodiversity refers to the variety of all plant and animal species. Habitat refers to the natural environment in which these plant and animal species live and function.
</t>
        </r>
      </text>
    </comment>
    <comment ref="G3" authorId="0" shapeId="0" xr:uid="{8958ED56-D3F9-4F8B-A168-16656E8A1C60}">
      <text>
        <r>
          <rPr>
            <b/>
            <sz val="9"/>
            <color indexed="81"/>
            <rFont val="Tahoma"/>
            <charset val="1"/>
          </rPr>
          <t>GRESB Infra:</t>
        </r>
        <r>
          <rPr>
            <sz val="9"/>
            <color indexed="81"/>
            <rFont val="Tahoma"/>
            <charset val="1"/>
          </rPr>
          <t xml:space="preserve">
 Land that contains substances in or under it that are actually or potentially hazardous to human health or the environment.
</t>
        </r>
      </text>
    </comment>
    <comment ref="H3" authorId="0" shapeId="0" xr:uid="{F16744E3-6C62-4BDC-851F-863C4E953835}">
      <text>
        <r>
          <rPr>
            <b/>
            <sz val="9"/>
            <color indexed="81"/>
            <rFont val="Tahoma"/>
            <charset val="1"/>
          </rPr>
          <t>GRESB Infra:</t>
        </r>
        <r>
          <rPr>
            <sz val="9"/>
            <color indexed="81"/>
            <rFont val="Tahoma"/>
            <charset val="1"/>
          </rPr>
          <t xml:space="preserve">
Energy refers to energy consumption and generation from non-renewable and renewable sources (e.g. electricity, heating, cooling, steam).</t>
        </r>
      </text>
    </comment>
    <comment ref="I3" authorId="0" shapeId="0" xr:uid="{0A84D820-BE39-4622-8A96-76C0F32BB19E}">
      <text>
        <r>
          <rPr>
            <b/>
            <sz val="9"/>
            <color indexed="81"/>
            <rFont val="Tahoma"/>
            <charset val="1"/>
          </rPr>
          <t>GRESB Infra:</t>
        </r>
        <r>
          <rPr>
            <sz val="9"/>
            <color indexed="81"/>
            <rFont val="Tahoma"/>
            <charset val="1"/>
          </rPr>
          <t xml:space="preserve">
GHGs refers to the seven gases listed in the Kyoto Protocol: carbon dioxide (CO2); methane (CH4); nitrous oxide (N2O); hydrofluorocarbons (HFCs); perfluorocarbons (PFCs); nitrogen trifluoride (NF3) and sulphur hexafluoride (SF6).</t>
        </r>
      </text>
    </comment>
    <comment ref="J3" authorId="1" shapeId="0" xr:uid="{1C7267B5-AD6D-49A8-A94F-81145B76F359}">
      <text>
        <r>
          <rPr>
            <b/>
            <sz val="9"/>
            <color indexed="81"/>
            <rFont val="Tahoma"/>
            <family val="2"/>
          </rPr>
          <t>GRESB Infra:</t>
        </r>
        <r>
          <rPr>
            <sz val="9"/>
            <color indexed="81"/>
            <rFont val="Tahoma"/>
            <family val="2"/>
          </rPr>
          <t xml:space="preserve">
Definition: 
US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t>
        </r>
      </text>
    </comment>
    <comment ref="K3" authorId="0" shapeId="0" xr:uid="{E083853A-544E-4159-97EF-9A293D08239A}">
      <text>
        <r>
          <rPr>
            <b/>
            <sz val="9"/>
            <color indexed="81"/>
            <rFont val="Tahoma"/>
            <charset val="1"/>
          </rPr>
          <t>GRESB Infra:</t>
        </r>
        <r>
          <rPr>
            <sz val="9"/>
            <color indexed="81"/>
            <rFont val="Tahoma"/>
            <charset val="1"/>
          </rPr>
          <t xml:space="preserve">
Excessive or obtrusive artificial light also known as photo pollution or luminous pollution. Examples of light pollution and reflection include: spilled light from construction zones and parking lots which may impact breeding grounds or resting areas; highly reflective towers which may affect bird flight.</t>
        </r>
      </text>
    </comment>
    <comment ref="L3" authorId="0" shapeId="0" xr:uid="{98CB26BC-83E6-4517-9D5F-BC78194FD9F2}">
      <text>
        <r>
          <rPr>
            <b/>
            <sz val="9"/>
            <color indexed="81"/>
            <rFont val="Tahoma"/>
            <charset val="1"/>
          </rPr>
          <t xml:space="preserve">GRESB Infra:
</t>
        </r>
        <r>
          <rPr>
            <sz val="9"/>
            <color indexed="81"/>
            <rFont val="Tahoma"/>
            <family val="2"/>
          </rPr>
          <t>Responsible sourcing of materials considers the environmental, social and economic impacts of the procurement and production of products and materials. Resource efficiency means using those products and materials in an efficient and sustainable manner while minimizing impacts on the environment and society.</t>
        </r>
        <r>
          <rPr>
            <sz val="9"/>
            <color indexed="81"/>
            <rFont val="Tahoma"/>
            <charset val="1"/>
          </rPr>
          <t xml:space="preserve">
</t>
        </r>
      </text>
    </comment>
    <comment ref="M3" authorId="0" shapeId="0" xr:uid="{01C7D04B-D98C-453D-BD4F-7DDEE2773D6C}">
      <text>
        <r>
          <rPr>
            <b/>
            <sz val="9"/>
            <color indexed="81"/>
            <rFont val="Tahoma"/>
            <family val="2"/>
          </rPr>
          <t>GRESB: New</t>
        </r>
        <r>
          <rPr>
            <sz val="9"/>
            <color indexed="81"/>
            <rFont val="Tahoma"/>
            <family val="2"/>
          </rPr>
          <t xml:space="preserve">
</t>
        </r>
      </text>
    </comment>
    <comment ref="N3" authorId="0" shapeId="0" xr:uid="{F7636167-681C-41FE-AFA5-701E8906DE49}">
      <text>
        <r>
          <rPr>
            <b/>
            <sz val="9"/>
            <color indexed="81"/>
            <rFont val="Tahoma"/>
            <family val="2"/>
          </rPr>
          <t xml:space="preserve">GRESB Infra:
</t>
        </r>
        <r>
          <rPr>
            <sz val="9"/>
            <color indexed="81"/>
            <rFont val="Tahoma"/>
            <family val="2"/>
          </rPr>
          <t xml:space="preserve">Refers to noise pollution, also known as environmental noise, which is the propagation of noise with harmful impact on the activity of human or animal life.
</t>
        </r>
      </text>
    </comment>
    <comment ref="O3" authorId="0" shapeId="0" xr:uid="{03B8004E-AEC5-4445-AA56-3E99A681D7B6}">
      <text>
        <r>
          <rPr>
            <b/>
            <sz val="9"/>
            <color indexed="81"/>
            <rFont val="Tahoma"/>
            <charset val="1"/>
          </rPr>
          <t xml:space="preserve">GRESB Infra:
</t>
        </r>
        <r>
          <rPr>
            <sz val="9"/>
            <color indexed="81"/>
            <rFont val="Tahoma"/>
            <family val="2"/>
          </rPr>
          <t xml:space="preserve">New issue
The risks associated with the potential negative direct and/or indirect impacts of physical hazards, natural disasters, catastrophes, as well as physical climate-related hazards, which may be event-driven (acute) or driven by longer-term shifts in climatic patterns (chronic). The physical risk associated with a particular real asset may be described in terms of elements including hazard exposure, sensitivity, vulnerability, and adaptive capacity.
Decreasing the sensitivity of an asset to particular physical risks, increasing its adaptive capacity, and planning are all ways of increasing the resilience of the built environment against physical risks, climate-driven or otherwise. In practice, these objectives may be promoted by various actions including the establishment of appropriate management policies; the utilisation of informational technologies for disaster response; the education of employees, the community, and suppliers; and implementing physical measures at the asset level.
</t>
        </r>
        <r>
          <rPr>
            <sz val="9"/>
            <color indexed="81"/>
            <rFont val="Tahoma"/>
            <charset val="1"/>
          </rPr>
          <t xml:space="preserve">
</t>
        </r>
      </text>
    </comment>
    <comment ref="P3" authorId="0" shapeId="0" xr:uid="{6F310ADA-C50F-462E-9F4F-0C7CA1917C75}">
      <text>
        <r>
          <rPr>
            <b/>
            <sz val="9"/>
            <color indexed="81"/>
            <rFont val="Tahoma"/>
            <family val="2"/>
          </rPr>
          <t>GRESB Infra:</t>
        </r>
        <r>
          <rPr>
            <sz val="9"/>
            <color indexed="81"/>
            <rFont val="Tahoma"/>
            <family val="2"/>
          </rPr>
          <t xml:space="preserve">
Entity's consideration of waste disposal methods and whether waste minimization strategies emphasize prioritizing options for reuse, recycling, and then recovery over other disposal options to minimize ecological impact.</t>
        </r>
      </text>
    </comment>
    <comment ref="Q3" authorId="0" shapeId="0" xr:uid="{1883E089-5E7F-4FCC-B8EE-33A1071927A9}">
      <text>
        <r>
          <rPr>
            <b/>
            <sz val="9"/>
            <color indexed="81"/>
            <rFont val="Tahoma"/>
            <family val="2"/>
          </rPr>
          <t xml:space="preserve">GRESB Infra:
</t>
        </r>
        <r>
          <rPr>
            <sz val="9"/>
            <color indexed="81"/>
            <rFont val="Tahoma"/>
            <family val="2"/>
          </rPr>
          <t xml:space="preserve">Discharge of water to water bodies (e.g. lakes, rivers, oceans, aquifers and groundwater) or to third-parties for treatment or use.
</t>
        </r>
      </text>
    </comment>
    <comment ref="R3" authorId="0" shapeId="0" xr:uid="{8ECB829E-FBE6-45A4-B08D-6595208C1602}">
      <text>
        <r>
          <rPr>
            <b/>
            <sz val="9"/>
            <color indexed="81"/>
            <rFont val="Tahoma"/>
            <family val="2"/>
          </rPr>
          <t>GRESB Infra:</t>
        </r>
        <r>
          <rPr>
            <sz val="9"/>
            <color indexed="81"/>
            <rFont val="Tahoma"/>
            <family val="2"/>
          </rPr>
          <t xml:space="preserve">
Water drawn into the boundaries of the entity from all sources (including surface water, ground water, rainwater, and municipal water supply) as well as water reuse, efficiency, and recycling, including the entity's consideration of whether water sources are significantly affected by withdrawal of water.</t>
        </r>
      </text>
    </comment>
    <comment ref="S3" authorId="1" shapeId="0" xr:uid="{197D231D-25B8-4E5A-ACF8-AA58B9988F46}">
      <text>
        <r>
          <rPr>
            <b/>
            <sz val="9"/>
            <color indexed="81"/>
            <rFont val="Tahoma"/>
            <family val="2"/>
          </rPr>
          <t>GRESB Infra:</t>
        </r>
        <r>
          <rPr>
            <sz val="9"/>
            <color indexed="81"/>
            <rFont val="Tahoma"/>
            <family val="2"/>
          </rPr>
          <t xml:space="preserve">
Work that deprives children of their childhood, their potential and their dignity, and that is harmful to their physical or mental development including by interfering with their education. Specifically, it means types of work that are not permitted for children below the relevant minimum age.
</t>
        </r>
      </text>
    </comment>
    <comment ref="T3" authorId="1" shapeId="0" xr:uid="{F21724C7-7852-40A0-8048-FF4619B8C4B4}">
      <text>
        <r>
          <rPr>
            <b/>
            <sz val="9"/>
            <color indexed="81"/>
            <rFont val="Tahoma"/>
            <family val="2"/>
          </rPr>
          <t xml:space="preserve">GRESB Infra:
</t>
        </r>
        <r>
          <rPr>
            <sz val="9"/>
            <color indexed="81"/>
            <rFont val="Tahoma"/>
            <family val="2"/>
          </rPr>
          <t>A process where community members come together to take collective action and generate solutions to common problems</t>
        </r>
        <r>
          <rPr>
            <b/>
            <sz val="9"/>
            <color indexed="81"/>
            <rFont val="Tahoma"/>
            <family val="2"/>
          </rPr>
          <t>.</t>
        </r>
        <r>
          <rPr>
            <sz val="9"/>
            <color indexed="81"/>
            <rFont val="Tahoma"/>
            <family val="2"/>
          </rPr>
          <t xml:space="preserve">
</t>
        </r>
      </text>
    </comment>
    <comment ref="U3" authorId="1" shapeId="0" xr:uid="{000E5B2D-E0E7-4FE1-A91F-7F9C3FF38B19}">
      <text>
        <r>
          <rPr>
            <b/>
            <sz val="9"/>
            <color indexed="81"/>
            <rFont val="Tahoma"/>
            <family val="2"/>
          </rPr>
          <t>GRESB Infra:</t>
        </r>
        <r>
          <rPr>
            <sz val="9"/>
            <color indexed="81"/>
            <rFont val="Tahoma"/>
            <family val="2"/>
          </rPr>
          <t xml:space="preserve">
Customer satisfaction is one measure of an entity's sensitivity to its customers’ needs and preferences and, from an organizational perspective, is essential for long-term success. In the context of sustainability, customer satisfaction provides insight into how the entity approaches its relationship with one stakeholder group (customers).
</t>
        </r>
      </text>
    </comment>
    <comment ref="V3" authorId="1" shapeId="0" xr:uid="{90557F2A-E0E8-46AD-AF18-3C17B0FAD954}">
      <text>
        <r>
          <rPr>
            <b/>
            <sz val="9"/>
            <color indexed="81"/>
            <rFont val="Tahoma"/>
            <family val="2"/>
          </rPr>
          <t>GRESB Infra:</t>
        </r>
        <r>
          <rPr>
            <sz val="9"/>
            <color indexed="81"/>
            <rFont val="Tahoma"/>
            <family val="2"/>
          </rPr>
          <t xml:space="preserve">
An employee's involvement with, commitment to and satisfaction with the entity.</t>
        </r>
      </text>
    </comment>
    <comment ref="W3" authorId="1" shapeId="0" xr:uid="{B8BB4A39-D531-42EB-BC8E-9C12ED65953B}">
      <text>
        <r>
          <rPr>
            <b/>
            <sz val="9"/>
            <color indexed="81"/>
            <rFont val="Tahoma"/>
            <family val="2"/>
          </rPr>
          <t>GRESB Infra:</t>
        </r>
        <r>
          <rPr>
            <sz val="9"/>
            <color indexed="81"/>
            <rFont val="Tahoma"/>
            <family val="2"/>
          </rPr>
          <t xml:space="preserve">
All work or service which is exacted from any person under the menace of any penalty and for which the said person has not offered themselves voluntarily.</t>
        </r>
      </text>
    </comment>
    <comment ref="X3" authorId="1" shapeId="0" xr:uid="{2F368757-F8B0-4279-A288-75FFDA851EB3}">
      <text>
        <r>
          <rPr>
            <b/>
            <sz val="9"/>
            <color indexed="81"/>
            <rFont val="Tahoma"/>
            <family val="2"/>
          </rPr>
          <t>GRESB Infra:</t>
        </r>
        <r>
          <rPr>
            <sz val="9"/>
            <color indexed="81"/>
            <rFont val="Tahoma"/>
            <family val="2"/>
          </rPr>
          <t xml:space="preserve">
 Right of employers and workers to form, to join and to run their own organizations without prior authorization or interference by the state or any other entity.</t>
        </r>
      </text>
    </comment>
    <comment ref="Y3" authorId="1" shapeId="0" xr:uid="{F695FFA3-5DC0-4FC2-89CD-826C9A329619}">
      <text>
        <r>
          <rPr>
            <b/>
            <sz val="9"/>
            <color indexed="81"/>
            <rFont val="Tahoma"/>
            <family val="2"/>
          </rPr>
          <t>GRESB Infra:</t>
        </r>
        <r>
          <rPr>
            <sz val="9"/>
            <color indexed="81"/>
            <rFont val="Tahoma"/>
            <family val="2"/>
          </rPr>
          <t xml:space="preserve">
The principles of occupational health and safety management systems include developing a policy, analyzing and controlling health and safety risks, providing training, and recording and investigating health and safety incidents.</t>
        </r>
      </text>
    </comment>
    <comment ref="Z3" authorId="1" shapeId="0" xr:uid="{F36C6A95-09A6-4B3D-A365-7DC824D61A88}">
      <text>
        <r>
          <rPr>
            <b/>
            <sz val="9"/>
            <color indexed="81"/>
            <rFont val="Tahoma"/>
            <family val="2"/>
          </rPr>
          <t>GRESB Infra:</t>
        </r>
        <r>
          <rPr>
            <sz val="9"/>
            <color indexed="81"/>
            <rFont val="Tahoma"/>
            <family val="2"/>
          </rPr>
          <t xml:space="preserve">
The principles of occupational health and safety management systems include developing a policy, analyzing and controlling health and safety risks, providing training, and recording and investigating health and safety incidents.</t>
        </r>
      </text>
    </comment>
    <comment ref="AA3" authorId="1" shapeId="0" xr:uid="{77593B75-D7B2-4276-91C0-4C5EBB82525D}">
      <text>
        <r>
          <rPr>
            <b/>
            <sz val="9"/>
            <color indexed="81"/>
            <rFont val="Tahoma"/>
            <family val="2"/>
          </rPr>
          <t>GRESB Infra:</t>
        </r>
        <r>
          <rPr>
            <sz val="9"/>
            <color indexed="81"/>
            <rFont val="Tahoma"/>
            <family val="2"/>
          </rPr>
          <t xml:space="preserve">
The principles of occupational health and safety management systems include developing a policy, analyzing and controlling health and safety risks, providing training, and recording and investigating health and safety incidents.</t>
        </r>
      </text>
    </comment>
    <comment ref="AB3" authorId="1" shapeId="0" xr:uid="{E9A63CE2-0719-4F2A-9547-A483C522953A}">
      <text>
        <r>
          <rPr>
            <b/>
            <sz val="9"/>
            <color indexed="81"/>
            <rFont val="Tahoma"/>
            <family val="2"/>
          </rPr>
          <t>GRESB Infra:</t>
        </r>
        <r>
          <rPr>
            <sz val="9"/>
            <color indexed="81"/>
            <rFont val="Tahoma"/>
            <family val="2"/>
          </rPr>
          <t xml:space="preserve">
The principles of occupational health and safety management systems include developing a policy, analyzing and controlling health and safety risks, providing training, and recording and investigating health and safety incidents.</t>
        </r>
      </text>
    </comment>
    <comment ref="AC3" authorId="1" shapeId="0" xr:uid="{77E1A179-4CD6-4557-9163-430F338F2802}">
      <text>
        <r>
          <rPr>
            <b/>
            <sz val="9"/>
            <color indexed="81"/>
            <rFont val="Tahoma"/>
            <family val="2"/>
          </rPr>
          <t>GRESB Infra:</t>
        </r>
        <r>
          <rPr>
            <sz val="9"/>
            <color indexed="81"/>
            <rFont val="Tahoma"/>
            <family val="2"/>
          </rPr>
          <t xml:space="preserve">
The principles of occupational health and safety management systems include developing a policy, analyzing and controlling health and safety risks, providing training, and recording and investigating health and safety incidents.</t>
        </r>
      </text>
    </comment>
    <comment ref="AD3" authorId="1" shapeId="0" xr:uid="{5FABEA39-4F02-43A6-B559-A9335B5DF89D}">
      <text>
        <r>
          <rPr>
            <b/>
            <sz val="9"/>
            <color indexed="81"/>
            <rFont val="Tahoma"/>
            <family val="2"/>
          </rPr>
          <t>GRESB Infra:</t>
        </r>
        <r>
          <rPr>
            <sz val="9"/>
            <color indexed="81"/>
            <rFont val="Tahoma"/>
            <family val="2"/>
          </rPr>
          <t xml:space="preserve">
Composition of governance bodies and breakdown of employees per employee category according to gender, age group, minority group membership, and other indicators of diversity including discrimination.</t>
        </r>
      </text>
    </comment>
    <comment ref="AE3" authorId="1" shapeId="0" xr:uid="{BC71E346-1057-45F8-A395-ACA87E025FF5}">
      <text>
        <r>
          <rPr>
            <b/>
            <sz val="9"/>
            <color indexed="81"/>
            <rFont val="Tahoma"/>
            <family val="2"/>
          </rPr>
          <t>GRESB Infra:</t>
        </r>
        <r>
          <rPr>
            <sz val="9"/>
            <color indexed="81"/>
            <rFont val="Tahoma"/>
            <family val="2"/>
          </rPr>
          <t xml:space="preserve">
Labor standards and working conditions are at the core of paid work and employment relationships. Working conditions cover a broad range of topics and issues, from working time (hours of work, rest periods, and work schedules) to remuneration, as well as the physical conditions and mental demands that exist in the workplace.</t>
        </r>
      </text>
    </comment>
    <comment ref="AF3" authorId="1" shapeId="0" xr:uid="{BB949A15-6E7A-47F3-96EC-E1F70B8AF628}">
      <text>
        <r>
          <rPr>
            <b/>
            <sz val="9"/>
            <color indexed="81"/>
            <rFont val="Tahoma"/>
            <family val="2"/>
          </rPr>
          <t>GRESB Infra:</t>
        </r>
        <r>
          <rPr>
            <sz val="9"/>
            <color indexed="81"/>
            <rFont val="Tahoma"/>
            <family val="2"/>
          </rPr>
          <t xml:space="preserve">
Definition:
Providing jobs and skills to local people as employees, and to local contractors</t>
        </r>
      </text>
    </comment>
    <comment ref="AG3" authorId="1" shapeId="0" xr:uid="{CA210004-3438-42F8-A3BD-0288F7D312DE}">
      <text>
        <r>
          <rPr>
            <b/>
            <sz val="9"/>
            <color indexed="81"/>
            <rFont val="Tahoma"/>
            <family val="2"/>
          </rPr>
          <t>GRESB Infra:</t>
        </r>
        <r>
          <rPr>
            <sz val="9"/>
            <color indexed="81"/>
            <rFont val="Tahoma"/>
            <family val="2"/>
          </rPr>
          <t xml:space="preserve">
An entity's partnerships with organizations that have social objectives that serve as the primary purpose of the organization.</t>
        </r>
      </text>
    </comment>
    <comment ref="AH3" authorId="1" shapeId="0" xr:uid="{1EB59D19-AC8E-4BA3-A3A5-36215BB0FD9E}">
      <text>
        <r>
          <rPr>
            <b/>
            <sz val="9"/>
            <color indexed="81"/>
            <rFont val="Tahoma"/>
            <family val="2"/>
          </rPr>
          <t>GRESB Infra:</t>
        </r>
        <r>
          <rPr>
            <sz val="9"/>
            <color indexed="81"/>
            <rFont val="Tahoma"/>
            <family val="2"/>
          </rPr>
          <t xml:space="preserve">
The practice of forging mutually beneficial connections with third-party groups and individuals that have a stake in common interest.</t>
        </r>
      </text>
    </comment>
    <comment ref="AI3" authorId="1" shapeId="0" xr:uid="{78CF4755-8DD8-4DEF-ADD5-57174CDF71A5}">
      <text>
        <r>
          <rPr>
            <b/>
            <sz val="9"/>
            <color indexed="81"/>
            <rFont val="Tahoma"/>
            <family val="2"/>
          </rPr>
          <t>GRESB Infra:</t>
        </r>
        <r>
          <rPr>
            <sz val="9"/>
            <color indexed="81"/>
            <rFont val="Tahoma"/>
            <family val="2"/>
          </rPr>
          <t xml:space="preserve">
A corporate board of directors establishes an audit committee to assist in discharging its fiduciary responsibility. An effective audit committee is an important feature of a strong corporate governance culture, and should have a clear description of duties and responsibilities.</t>
        </r>
      </text>
    </comment>
    <comment ref="AJ3" authorId="1" shapeId="0" xr:uid="{13EB4599-B2AF-4999-89B4-B0331BA4E924}">
      <text>
        <r>
          <rPr>
            <b/>
            <sz val="9"/>
            <color indexed="81"/>
            <rFont val="Tahoma"/>
            <family val="2"/>
          </rPr>
          <t>GRESB Infra:</t>
        </r>
        <r>
          <rPr>
            <sz val="9"/>
            <color indexed="81"/>
            <rFont val="Tahoma"/>
            <family val="2"/>
          </rPr>
          <t xml:space="preserve">
Composition of the board and its committees by (i)Executive or non-executive, (ii) Independence, (iii) Tenure on the governance body, (iv) Number of each individual’s other significant positions and commitments, and the nature of the commitments, (v) Gender, (vi) Membership of under-represented social groups, (vii) Competences relating to economic, environmental and social impacts, (viii) Stakeholder representation.</t>
        </r>
      </text>
    </comment>
    <comment ref="AK3" authorId="1" shapeId="0" xr:uid="{3DBE3B1D-B3A3-4E67-A2CA-B9F6572D03CA}">
      <text>
        <r>
          <rPr>
            <b/>
            <sz val="9"/>
            <color indexed="81"/>
            <rFont val="Tahoma"/>
            <family val="2"/>
          </rPr>
          <t>GRESB Infra:</t>
        </r>
        <r>
          <rPr>
            <sz val="9"/>
            <color indexed="81"/>
            <rFont val="Tahoma"/>
            <family val="2"/>
          </rPr>
          <t xml:space="preserve">
Definition (GRI102-32):
The highest committee or position that formally reviews and approves the organization’s sustainability report and ensures that all material topics are covered.</t>
        </r>
      </text>
    </comment>
    <comment ref="AL3" authorId="1" shapeId="0" xr:uid="{3A6F7F4C-0E2B-4937-8414-7809606F37FA}">
      <text>
        <r>
          <rPr>
            <b/>
            <sz val="9"/>
            <color indexed="81"/>
            <rFont val="Tahoma"/>
            <family val="2"/>
          </rPr>
          <t>GRESB Infra:</t>
        </r>
        <r>
          <rPr>
            <sz val="9"/>
            <color indexed="81"/>
            <rFont val="Tahoma"/>
            <family val="2"/>
          </rPr>
          <t xml:space="preserve">
Bribery: The offering, giving, receiving or soliciting an item of value to influence the actions of an official or other person in charge of a public or legal fiduciary duty.
Corruption: Abuse of entrusted power for private gain.</t>
        </r>
      </text>
    </comment>
    <comment ref="AM3" authorId="1" shapeId="0" xr:uid="{1403E707-3289-476C-8A95-9139F149587D}">
      <text>
        <r>
          <rPr>
            <b/>
            <sz val="9"/>
            <color indexed="81"/>
            <rFont val="Tahoma"/>
            <family val="2"/>
          </rPr>
          <t>GRESB Infra:</t>
        </r>
        <r>
          <rPr>
            <sz val="9"/>
            <color indexed="81"/>
            <rFont val="Tahoma"/>
            <family val="2"/>
          </rPr>
          <t xml:space="preserve">
Definition (GRI102-25):
Situations where an individual is confronted with choosing between the requirements of his or her function and his or her own private interests</t>
        </r>
      </text>
    </comment>
    <comment ref="AN3" authorId="1" shapeId="0" xr:uid="{3AC6B5B1-051E-4C18-9656-6FA1B763784E}">
      <text>
        <r>
          <rPr>
            <b/>
            <sz val="9"/>
            <color indexed="81"/>
            <rFont val="Tahoma"/>
            <family val="2"/>
          </rPr>
          <t>GRESB Infra:</t>
        </r>
        <r>
          <rPr>
            <sz val="9"/>
            <color indexed="81"/>
            <rFont val="Tahoma"/>
            <family val="2"/>
          </rPr>
          <t xml:space="preserve">
Compensation decisions are central to the governance of many entities. Compensation committees or analogous organizations are established to govern employee compensation and ensure employee remuneration decisions are made in a fair, consistent, and independent manner. An independent compensation committee may be one indicator of effective governance.</t>
        </r>
      </text>
    </comment>
    <comment ref="AO3" authorId="1" shapeId="0" xr:uid="{D388BCF0-89A4-4B81-B4C7-1600E9BC9A83}">
      <text>
        <r>
          <rPr>
            <b/>
            <sz val="9"/>
            <color indexed="81"/>
            <rFont val="Tahoma"/>
            <family val="2"/>
          </rPr>
          <t>GRESB Infra:</t>
        </r>
        <r>
          <rPr>
            <sz val="9"/>
            <color indexed="81"/>
            <rFont val="Tahoma"/>
            <family val="2"/>
          </rPr>
          <t xml:space="preserve">
The protection of internet-connected systems, including hardware, software and data, from any unauthorised use or access. Malicious attacks in particular can pose a significant threat to infrastructure assets.</t>
        </r>
      </text>
    </comment>
    <comment ref="AP3" authorId="1" shapeId="0" xr:uid="{574BF6E6-C235-43C7-9A98-2B67FE3D6DE9}">
      <text>
        <r>
          <rPr>
            <b/>
            <sz val="9"/>
            <color indexed="81"/>
            <rFont val="Tahoma"/>
            <family val="2"/>
          </rPr>
          <t>GRESB Infra:</t>
        </r>
        <r>
          <rPr>
            <sz val="9"/>
            <color indexed="81"/>
            <rFont val="Tahoma"/>
            <family val="2"/>
          </rPr>
          <t xml:space="preserve">
Customer privacy includes matters such as the protection of data; the use of information or data for their original intended purpose only, unless specifically agreed otherwise; the obligation to observe confidentiality; and the protection of information or data from misuse or theft.</t>
        </r>
      </text>
    </comment>
    <comment ref="AQ3" authorId="1" shapeId="0" xr:uid="{72BB293D-4DB2-4769-8D66-EE5FF6BAD156}">
      <text>
        <r>
          <rPr>
            <b/>
            <sz val="9"/>
            <color indexed="81"/>
            <rFont val="Tahoma"/>
            <family val="2"/>
          </rPr>
          <t>GRESB Infra:</t>
        </r>
        <r>
          <rPr>
            <sz val="9"/>
            <color indexed="81"/>
            <rFont val="Tahoma"/>
            <family val="2"/>
          </rPr>
          <t xml:space="preserve">
Definition (GRI102-19):
The process for delegating authority for economic, environmental, and social topics from the highest governance body to senior executives and other employees.</t>
        </r>
      </text>
    </comment>
    <comment ref="AR3" authorId="1" shapeId="0" xr:uid="{147A8091-52A9-4548-90A0-611086CAE5A7}">
      <text>
        <r>
          <rPr>
            <b/>
            <sz val="9"/>
            <color indexed="81"/>
            <rFont val="Tahoma"/>
            <family val="2"/>
          </rPr>
          <t>GRESB Infra:</t>
        </r>
        <r>
          <rPr>
            <sz val="9"/>
            <color indexed="81"/>
            <rFont val="Tahoma"/>
            <family val="2"/>
          </rPr>
          <t xml:space="preserve">
The financial and non-financial compensation of executives, in a manner that motivates executives to perform their roles in alignment with the entities objectives and risk tolerance.</t>
        </r>
      </text>
    </comment>
    <comment ref="AS3" authorId="1" shapeId="0" xr:uid="{5546C5F7-6005-44F0-A5AB-E101048B0D67}">
      <text>
        <r>
          <rPr>
            <b/>
            <sz val="9"/>
            <color indexed="81"/>
            <rFont val="Tahoma"/>
            <family val="2"/>
          </rPr>
          <t>GRESB Infra:</t>
        </r>
        <r>
          <rPr>
            <sz val="9"/>
            <color indexed="81"/>
            <rFont val="Tahoma"/>
            <family val="2"/>
          </rPr>
          <t xml:space="preserve">
Wrongful deception intended to result in financial or personal gain.</t>
        </r>
      </text>
    </comment>
    <comment ref="AT3" authorId="1" shapeId="0" xr:uid="{D62A7F62-8E86-42B2-A6DD-9AA5907B9A63}">
      <text>
        <r>
          <rPr>
            <b/>
            <sz val="9"/>
            <color indexed="81"/>
            <rFont val="Tahoma"/>
            <family val="2"/>
          </rPr>
          <t>GRESB Infra:</t>
        </r>
        <r>
          <rPr>
            <sz val="9"/>
            <color indexed="81"/>
            <rFont val="Tahoma"/>
            <family val="2"/>
          </rPr>
          <t xml:space="preserve">
A non-executive member of the board is considered independent if they are not under any other undue influence, internal or external, political or ownership, that would impede their exercise of objective judgment.</t>
        </r>
      </text>
    </comment>
    <comment ref="AU3" authorId="1" shapeId="0" xr:uid="{5EAE3548-46C7-4B01-8BF6-357FBEA9C2B1}">
      <text>
        <r>
          <rPr>
            <b/>
            <sz val="9"/>
            <color indexed="81"/>
            <rFont val="Tahoma"/>
            <family val="2"/>
          </rPr>
          <t>GRESB Infra:</t>
        </r>
        <r>
          <rPr>
            <sz val="9"/>
            <color indexed="81"/>
            <rFont val="Tahoma"/>
            <family val="2"/>
          </rPr>
          <t xml:space="preserve">
Any activity carried out to influence a government or institution’s policies and decisions in favor of a specific cause or outcome.</t>
        </r>
      </text>
    </comment>
    <comment ref="AV3" authorId="1" shapeId="0" xr:uid="{0CCC09B0-CB03-435E-99F9-44B4D2304363}">
      <text>
        <r>
          <rPr>
            <b/>
            <sz val="9"/>
            <color indexed="81"/>
            <rFont val="Tahoma"/>
            <family val="2"/>
          </rPr>
          <t>GRESB Infra:</t>
        </r>
        <r>
          <rPr>
            <sz val="9"/>
            <color indexed="81"/>
            <rFont val="Tahoma"/>
            <family val="2"/>
          </rPr>
          <t xml:space="preserve">
Disclosure of and guidelines for political contributions, such as the amounts and recipients of all monetary and non-monetary contributions made by an organization, which include political contributions made through third parties.</t>
        </r>
      </text>
    </comment>
    <comment ref="AW3" authorId="1" shapeId="0" xr:uid="{C7025B32-DF72-49D4-82CC-39C8D4E764A4}">
      <text>
        <r>
          <rPr>
            <b/>
            <sz val="9"/>
            <color indexed="81"/>
            <rFont val="Tahoma"/>
            <family val="2"/>
          </rPr>
          <t>GRESB Infra:</t>
        </r>
        <r>
          <rPr>
            <sz val="9"/>
            <color indexed="81"/>
            <rFont val="Tahoma"/>
            <family val="2"/>
          </rPr>
          <t xml:space="preserve">
Definition (Real Estate):
Assessing the potential risk of breaking or working against the entity’s contractual shareholder rights. Shareholder rights are defined in the company’s charter and bylaws.</t>
        </r>
      </text>
    </comment>
    <comment ref="AX3" authorId="1" shapeId="0" xr:uid="{0AB832D2-21F6-4BA9-9207-96076D715228}">
      <text>
        <r>
          <rPr>
            <b/>
            <sz val="9"/>
            <color indexed="81"/>
            <rFont val="Tahoma"/>
            <family val="2"/>
          </rPr>
          <t>GRESB Infra:</t>
        </r>
        <r>
          <rPr>
            <sz val="9"/>
            <color indexed="81"/>
            <rFont val="Tahoma"/>
            <family val="2"/>
          </rPr>
          <t xml:space="preserve">
A process that offers protection for individuals that want to reveal illegal, unethical or dangerous practices. An efficient whistle-blower mechanism prescribes clear procedures and channels to facilitate the reporting of wrongdoing and corruption, defines the protected disclosures, outlines the remedies and sanctions for retaliation.</t>
        </r>
      </text>
    </comment>
  </commentList>
</comments>
</file>

<file path=xl/sharedStrings.xml><?xml version="1.0" encoding="utf-8"?>
<sst xmlns="http://schemas.openxmlformats.org/spreadsheetml/2006/main" count="15449" uniqueCount="2120">
  <si>
    <t>developing_status</t>
  </si>
  <si>
    <t>Developed</t>
  </si>
  <si>
    <t>Social</t>
  </si>
  <si>
    <t>Child labor</t>
  </si>
  <si>
    <t>MA_2_A</t>
  </si>
  <si>
    <t>Adjacent</t>
  </si>
  <si>
    <t>Environmental</t>
  </si>
  <si>
    <t>Biodiversity and habitat</t>
  </si>
  <si>
    <t>Close (&lt;100m)</t>
  </si>
  <si>
    <t>Distant (&gt;100m)</t>
  </si>
  <si>
    <t>Developing</t>
  </si>
  <si>
    <t>Governance</t>
  </si>
  <si>
    <t>Bribery and corruption</t>
  </si>
  <si>
    <t>Mixed</t>
  </si>
  <si>
    <t>MA_2_C</t>
  </si>
  <si>
    <t>Materiality Factors and Questions</t>
  </si>
  <si>
    <t>Yes</t>
  </si>
  <si>
    <t>No</t>
  </si>
  <si>
    <t>Community development</t>
  </si>
  <si>
    <t>Materiality Outcomes</t>
  </si>
  <si>
    <t>MA_2_B</t>
  </si>
  <si>
    <t>Contaminated land</t>
  </si>
  <si>
    <t>BACKGROUND</t>
  </si>
  <si>
    <t>MA_2_H</t>
  </si>
  <si>
    <t>Yes and the interaction is extensive</t>
  </si>
  <si>
    <t>Feedback</t>
  </si>
  <si>
    <t>Key</t>
  </si>
  <si>
    <t>Customer satisfaction</t>
  </si>
  <si>
    <t>Yes but the interaction is limited</t>
  </si>
  <si>
    <t>Fiduciary duty</t>
  </si>
  <si>
    <t>Factor</t>
  </si>
  <si>
    <t>Question</t>
  </si>
  <si>
    <t>Answer</t>
  </si>
  <si>
    <t>Forced or compulsory labor</t>
  </si>
  <si>
    <t>ESG Issues</t>
  </si>
  <si>
    <t>Relevance</t>
  </si>
  <si>
    <t>Weighting</t>
  </si>
  <si>
    <t xml:space="preserve">Re-Distribution </t>
  </si>
  <si>
    <t>Fraud</t>
  </si>
  <si>
    <t>Freedom of association</t>
  </si>
  <si>
    <t>Justification for difference</t>
  </si>
  <si>
    <t>MA_2_I</t>
  </si>
  <si>
    <t>Most</t>
  </si>
  <si>
    <t>Health and safety: contractors</t>
  </si>
  <si>
    <t>Part</t>
  </si>
  <si>
    <t>Little</t>
  </si>
  <si>
    <t>What is the entity's Primary Sector?</t>
  </si>
  <si>
    <t>Health and safety: customers</t>
  </si>
  <si>
    <t>Transport: Other Transport: Sea and Coastal Shipping</t>
  </si>
  <si>
    <t>Health and safety: employee</t>
  </si>
  <si>
    <t>Environmental Issues</t>
  </si>
  <si>
    <t>Health and safety: employees</t>
  </si>
  <si>
    <t>Health and safety: supply chain</t>
  </si>
  <si>
    <t>SERVICE_SCOPE</t>
  </si>
  <si>
    <t>Asset provision and maintenance</t>
  </si>
  <si>
    <t>Independence of board chair</t>
  </si>
  <si>
    <t>Asset provision and operation</t>
  </si>
  <si>
    <t>No relevance</t>
  </si>
  <si>
    <t>Asset provision, maintenance and operation</t>
  </si>
  <si>
    <t>Labor standards and working conditions</t>
  </si>
  <si>
    <t>Primary location</t>
  </si>
  <si>
    <t>Is the entity's Primary Location in developed countries, developing countries or mixed?</t>
  </si>
  <si>
    <t>MA_2_F</t>
  </si>
  <si>
    <t>Yes and the location is densely populated</t>
  </si>
  <si>
    <t>Light pollution</t>
  </si>
  <si>
    <t>Yes but the location is not densely populated</t>
  </si>
  <si>
    <t>Air pollution</t>
  </si>
  <si>
    <t>Lobbying activities</t>
  </si>
  <si>
    <t>MA_2_G</t>
  </si>
  <si>
    <t>Noise pollution</t>
  </si>
  <si>
    <t>GRESB MATERIALITY ASSESSMENT</t>
  </si>
  <si>
    <t>Political contributions</t>
  </si>
  <si>
    <t>&gt;100</t>
  </si>
  <si>
    <t>Social enterprise partnering</t>
  </si>
  <si>
    <t>20-100</t>
  </si>
  <si>
    <t>&lt;20</t>
  </si>
  <si>
    <t>Stakeholder relations</t>
  </si>
  <si>
    <t>MA_2_D</t>
  </si>
  <si>
    <t>High consumption in locations with high water stress</t>
  </si>
  <si>
    <t>Water inflows/withdrawals</t>
  </si>
  <si>
    <t>High consumption in locations with low water stress</t>
  </si>
  <si>
    <t>Low consumption in locations with high water stress</t>
  </si>
  <si>
    <t>Low consumption in locations with low water stress</t>
  </si>
  <si>
    <t>No consumption</t>
  </si>
  <si>
    <t>MA_2_E</t>
  </si>
  <si>
    <t>Yes and waterways are in locations with high water stress</t>
  </si>
  <si>
    <t>Water outflows/discharges</t>
  </si>
  <si>
    <t>Yes but waterways are not in locations with high water stress</t>
  </si>
  <si>
    <t>Low relevance</t>
  </si>
  <si>
    <t>Whistleblower protection</t>
  </si>
  <si>
    <t>What is the entity's proximity to ecological habitat?</t>
  </si>
  <si>
    <t>Number of customers (MA)</t>
  </si>
  <si>
    <t xml:space="preserve"> &gt;100</t>
  </si>
  <si>
    <t>10-100</t>
  </si>
  <si>
    <t>&lt;10</t>
  </si>
  <si>
    <t>Number of users (MA)</t>
  </si>
  <si>
    <t xml:space="preserve"> &gt;1000</t>
  </si>
  <si>
    <t>Health and safety: users</t>
  </si>
  <si>
    <t>100-1000</t>
  </si>
  <si>
    <t>Number of employees (RC)</t>
  </si>
  <si>
    <t>Employee engagement</t>
  </si>
  <si>
    <t>Medium relevance</t>
  </si>
  <si>
    <t>Number of contractors (RC)</t>
  </si>
  <si>
    <t>Does the entity have contamination on site?</t>
  </si>
  <si>
    <t>Number of workers (RC)</t>
  </si>
  <si>
    <t>Local employment</t>
  </si>
  <si>
    <t>Number of employees and scope of service (RC)</t>
  </si>
  <si>
    <t>Executive compensation</t>
  </si>
  <si>
    <t>Audit committee structure/ independence</t>
  </si>
  <si>
    <t>High relevance</t>
  </si>
  <si>
    <t>Board composition</t>
  </si>
  <si>
    <t>What is the scale of the entity's water use/withdrawal and scarcity of water in the location?</t>
  </si>
  <si>
    <t>Energy</t>
  </si>
  <si>
    <t>Compensation committee structure/independence</t>
  </si>
  <si>
    <t>Is there a risk of pollution from discharges to waterways (including groundwater)?</t>
  </si>
  <si>
    <t>Greenhouse gas emissions</t>
  </si>
  <si>
    <t>Does the entity use significant external lighting at night?</t>
  </si>
  <si>
    <t>Hazardous substances</t>
  </si>
  <si>
    <t>Does the entity emit noise externally?</t>
  </si>
  <si>
    <t>variable</t>
  </si>
  <si>
    <t>value</t>
  </si>
  <si>
    <t>sector_name</t>
  </si>
  <si>
    <t>group</t>
  </si>
  <si>
    <t>issue</t>
  </si>
  <si>
    <t>materiality 2019</t>
  </si>
  <si>
    <t>materiality 2020</t>
  </si>
  <si>
    <t>Vlook up Check</t>
  </si>
  <si>
    <t>Final Values</t>
  </si>
  <si>
    <t>asset_type_code</t>
  </si>
  <si>
    <t>Number of customers</t>
  </si>
  <si>
    <t>Material sourcing and resource efficiency</t>
  </si>
  <si>
    <t>Data Infrastructure</t>
  </si>
  <si>
    <t>Data Infrastructure: Data Storage</t>
  </si>
  <si>
    <t>C</t>
  </si>
  <si>
    <t>Data Infrastructure: Data Storage: Data Centers</t>
  </si>
  <si>
    <t>Data Infrastructure: Data Storage: Other</t>
  </si>
  <si>
    <t>Number of users</t>
  </si>
  <si>
    <t>Data Infrastructure: Data Transmission</t>
  </si>
  <si>
    <t>Data Infrastructure: Data Transmission: Communication Satellites</t>
  </si>
  <si>
    <t>Data Infrastructure: Data Transmission: Fibre networks</t>
  </si>
  <si>
    <t>What is the number of FTE employees?</t>
  </si>
  <si>
    <t>Data Infrastructure: Data Transmission: Long-Distance Cables</t>
  </si>
  <si>
    <t>Data Infrastructure: Data Transmission: Other</t>
  </si>
  <si>
    <t>Data Infrastructure: Data Transmission: Smart meters</t>
  </si>
  <si>
    <t>Data Infrastructure: Data Transmission: Telecom Towers</t>
  </si>
  <si>
    <t>COT</t>
  </si>
  <si>
    <t>Diversified</t>
  </si>
  <si>
    <t>What is the number of FTE contractors?</t>
  </si>
  <si>
    <t>Energy and Water Resources</t>
  </si>
  <si>
    <t>Waste</t>
  </si>
  <si>
    <t>Energy and Water Resources: Energy Resource Processing Companies</t>
  </si>
  <si>
    <t>Energy and Water Resources: Energy Resource Processing Companies: Crude Oil Refinery</t>
  </si>
  <si>
    <t>Energy and Water Resources: Energy Resource Processing Companies: LNG - Liquefaction</t>
  </si>
  <si>
    <t>Energy and Water Resources: Energy Resource Processing Companies: LNG - Regasification</t>
  </si>
  <si>
    <t>Energy and Water Resources: Energy Resource Processing Companies: Other</t>
  </si>
  <si>
    <t>Energy and Water Resources: Energy Resource Storage Companies</t>
  </si>
  <si>
    <t>Energy and Water Resources: Energy Resource Storage Companies: Floating Storage Units - FSU</t>
  </si>
  <si>
    <t>What is the number of FTE workers (employees and contractors)?</t>
  </si>
  <si>
    <t>Energy and Water Resources: Energy Resource Storage Companies: Gas Storage</t>
  </si>
  <si>
    <t>Energy and Water Resources: Energy Resource Storage Companies: Liquid Storage</t>
  </si>
  <si>
    <t>Energy and Water Resources: Energy Resource Storage Companies: Other Storage</t>
  </si>
  <si>
    <t>Energy and Water Resources: Natural Resources Transportation Companies</t>
  </si>
  <si>
    <t>Energy and Water Resources: Natural Resources Transportation Companies: Gas Pipeline</t>
  </si>
  <si>
    <t>Energy and Water Resources: Natural Resources Transportation Companies: LNG Ships</t>
  </si>
  <si>
    <t>Energy and Water Resources: Natural Resources Transportation Companies: Oil Pipeline</t>
  </si>
  <si>
    <t>Whats is the entity's number of employees and scope of service?</t>
  </si>
  <si>
    <t>Energy and Water Resources: Natural Resources Transportation Companies: Other</t>
  </si>
  <si>
    <t>Energy and Water Resources: Natural Resources Transportation Companies: Wastewater Pipeline</t>
  </si>
  <si>
    <t>Energy and Water Resources: Natural Resources Transportation Companies: Water Pipeline</t>
  </si>
  <si>
    <t>Environmental Services</t>
  </si>
  <si>
    <t>Environmental Services: Environmental Management</t>
  </si>
  <si>
    <t>Environmental Services: Environmental Management: Carbon Capture</t>
  </si>
  <si>
    <t>Environmental Services: Environmental Management: Coastal and Riverine Locks</t>
  </si>
  <si>
    <t>Environmental Services: Environmental Management: Energy Efficiency</t>
  </si>
  <si>
    <t>Social Issues</t>
  </si>
  <si>
    <t>Environmental Services: Environmental Management: Flood control</t>
  </si>
  <si>
    <t>Environmental Services: Environmental Management: Other</t>
  </si>
  <si>
    <t>Environmental Services: Waste Treatment</t>
  </si>
  <si>
    <t>Environmental Services: Waste Treatment: Gaseous Waste Treatment</t>
  </si>
  <si>
    <t>Environmental Services: Waste Treatment: Hazardous Waste Treatment</t>
  </si>
  <si>
    <t>Environmental Services: Waste Treatment: Non-Hazardous Waste Treatment</t>
  </si>
  <si>
    <t>Environmental Services: Waste Treatment: Other</t>
  </si>
  <si>
    <t>Environmental Services: Waste Treatment: Waste Incineration</t>
  </si>
  <si>
    <t>Environmental Services: Waste Treatment: Waste-to-Power Generation</t>
  </si>
  <si>
    <t>Environmental Services: WasteWater Treatment</t>
  </si>
  <si>
    <t>Environmental Services: WasteWater Treatment: Industrial WasteWater Treatment and Reuse</t>
  </si>
  <si>
    <t>Environmental Services: WasteWater Treatment: Other</t>
  </si>
  <si>
    <t>Environmental Services: WasteWater Treatment: Residential WasteWater Treatment and Reuse</t>
  </si>
  <si>
    <t>Environmental Services: Water Supply and Treatment</t>
  </si>
  <si>
    <t>Environmental Services: Water Supply and Treatment: Industrial Water Treatment</t>
  </si>
  <si>
    <t>Environmental Services: Water Supply and Treatment: Other</t>
  </si>
  <si>
    <t>Environmental Services: Water Supply and Treatment: Potable Water Treatment</t>
  </si>
  <si>
    <t>Environmental Services: Water Supply and Treatment: Sea Water Desalination</t>
  </si>
  <si>
    <t>Environmental Services: Water Supply and Treatment: Water Supply Dams</t>
  </si>
  <si>
    <t>Network Utilities</t>
  </si>
  <si>
    <t>Network Utilities: Data Distribution Companies</t>
  </si>
  <si>
    <t>Network Utilities: Data Distribution Companies: Data Distribution Network</t>
  </si>
  <si>
    <t>Network Utilities: Data Distribution Companies: Other</t>
  </si>
  <si>
    <t>Network Utilities: District Cooling/Heating Companies</t>
  </si>
  <si>
    <t>Network Utilities: District Cooling/Heating Companies: District Cooling/Heating Network</t>
  </si>
  <si>
    <t>Network Utilities: District Cooling/Heating Companies: Other</t>
  </si>
  <si>
    <t>Network Utilities: Electricity Distribution Companies</t>
  </si>
  <si>
    <t>Network Utilities: Electricity Distribution Companies: Electric vehicle charging</t>
  </si>
  <si>
    <t>Network Utilities: Electricity Distribution Companies: Electricity Distribution Network</t>
  </si>
  <si>
    <t>Network Utilities: Electricity Distribution Companies: Other</t>
  </si>
  <si>
    <t>Network Utilities: Electricity Transmission Companies</t>
  </si>
  <si>
    <t>Network Utilities: Electricity Transmission Companies: Electricity Transmission Network</t>
  </si>
  <si>
    <t>Network Utilities: Electricity Transmission Companies: Other</t>
  </si>
  <si>
    <t>Network Utilities: Gas Distribution Companies</t>
  </si>
  <si>
    <t>Network Utilities: Gas Distribution Companies: Gas Distribution Network</t>
  </si>
  <si>
    <t>Network Utilities: Gas Distribution Companies: Other</t>
  </si>
  <si>
    <t>Network Utilities: Water and Sewerage Companies</t>
  </si>
  <si>
    <t>Network Utilities: Water and Sewerage Companies: Other</t>
  </si>
  <si>
    <t>Network Utilities: Water and Sewerage Companies: Water and Sewerage Network</t>
  </si>
  <si>
    <t>Health and safety: community</t>
  </si>
  <si>
    <t>Other</t>
  </si>
  <si>
    <t>Power Generation x-Renewables</t>
  </si>
  <si>
    <t>Power Generation x-Renewables: Independent Power Producers</t>
  </si>
  <si>
    <t>Power Generation x-Renewables: Independent Power Producers: Coal-Fired Power Generation</t>
  </si>
  <si>
    <t>Power Generation x-Renewables: Independent Power Producers: Combined Heat and Power Generation</t>
  </si>
  <si>
    <t>Power Generation x-Renewables: Independent Power Producers: Gas-Fired Power Generation</t>
  </si>
  <si>
    <t>Power Generation x-Renewables: Independent Power Producers: Nuclear Power Generation</t>
  </si>
  <si>
    <t>Power Generation x-Renewables: Independent Power Producers: Other</t>
  </si>
  <si>
    <t>Power Generation x-Renewables: Independent Power Producers: Other Fossil-Fuel-Fired Power Generation</t>
  </si>
  <si>
    <t>Power Generation x-Renewables: Independent Water and Power Producers</t>
  </si>
  <si>
    <t>Power Generation x-Renewables: Independent Water and Power Producers: Power and Water Production</t>
  </si>
  <si>
    <t>Renewable Power</t>
  </si>
  <si>
    <t>Renewable Power: Hydroelectric Power Generation</t>
  </si>
  <si>
    <t>Renewable Power: Hydroelectric Power Generation: Hydroelectric Dam Power Generation</t>
  </si>
  <si>
    <t>Renewable Power: Hydroelectric Power Generation: Hydroelectric Run-of-River Power Generation</t>
  </si>
  <si>
    <t>Renewable Power: Hydroelectric Power Generation: Other</t>
  </si>
  <si>
    <t>Renewable Power: Hydroelectric Power Generation: Pumped Hydroelectric Storage</t>
  </si>
  <si>
    <t>Renewable Power: Other Renewable Power Generation</t>
  </si>
  <si>
    <t>Renewable Power: Other Renewable Power Generation: Biomass Power Generation</t>
  </si>
  <si>
    <t>Renewable Power: Other Renewable Power Generation: Geothermal Power Generation</t>
  </si>
  <si>
    <t>Renewable Power: Other Renewable Power Generation: Other</t>
  </si>
  <si>
    <t>Renewable Power: Other Renewable Power Generation: Wave Power Generation</t>
  </si>
  <si>
    <t>Renewable Power: Other Renewable Technologies</t>
  </si>
  <si>
    <t>Renewable Power: Other Renewable Technologies: Battery Storage</t>
  </si>
  <si>
    <t>S</t>
  </si>
  <si>
    <t>Renewable Power: Other Renewable Technologies: Off-Shore Transmission (OFTO)</t>
  </si>
  <si>
    <t>Renewable Power: Other Renewable Technologies: Other</t>
  </si>
  <si>
    <t>Renewable Power: Other Renewable Technologies: Other Storage</t>
  </si>
  <si>
    <t>Renewable Power: Solar Power Generation</t>
  </si>
  <si>
    <t>Renewable Power: Solar Power Generation: Other</t>
  </si>
  <si>
    <t>Renewable Power: Solar Power Generation: Photovoltaic Power Generation</t>
  </si>
  <si>
    <t>SSO</t>
  </si>
  <si>
    <t>Renewable Power: Solar Power Generation: Thermal Solar Power</t>
  </si>
  <si>
    <t>Renewable Power: Wind Power Generation</t>
  </si>
  <si>
    <t>Renewable Power: Wind Power Generation: Off-Shore Wind Power Generation</t>
  </si>
  <si>
    <t>Renewable Power: Wind Power Generation: On-Shore Wind Power Generation</t>
  </si>
  <si>
    <t>Renewable Power: Wind Power Generation: Other</t>
  </si>
  <si>
    <t>Social Infrastructure</t>
  </si>
  <si>
    <t>Social Infrastructure: Defence Services</t>
  </si>
  <si>
    <t>Social Infrastructure: Defence Services: Barracks and Accommodation</t>
  </si>
  <si>
    <t>Governance Issues</t>
  </si>
  <si>
    <t>Social Infrastructure: Defence Services: Other</t>
  </si>
  <si>
    <t>Social Infrastructure: Defence Services: Strategic Transport and Refuelling</t>
  </si>
  <si>
    <t>Social Infrastructure: Defence Services: Training Facilities</t>
  </si>
  <si>
    <t>Social Infrastructure: Education Services</t>
  </si>
  <si>
    <t>Social Infrastructure: Education Services: Other</t>
  </si>
  <si>
    <t>SCO</t>
  </si>
  <si>
    <t>Social Infrastructure: Education Services: Schools (Classes and Sports Facilities)</t>
  </si>
  <si>
    <t>Social Infrastructure: Education Services: Student Accommodation</t>
  </si>
  <si>
    <t>Social Infrastructure: Education Services: Universities (Classes, Labs, Administration Buildings)</t>
  </si>
  <si>
    <t>Social Infrastructure: Government Services</t>
  </si>
  <si>
    <t>Social Infrastructure: Government Services: Courts of Justice</t>
  </si>
  <si>
    <t>Social Infrastructure: Government Services: Government Buildings and Office Accommodation</t>
  </si>
  <si>
    <t>Social Infrastructure: Government Services: Other</t>
  </si>
  <si>
    <t>Board ESG oversight</t>
  </si>
  <si>
    <t>Social Infrastructure: Government Services: Police Stations and Facilities</t>
  </si>
  <si>
    <t>Social Infrastructure: Government Services: Prisons</t>
  </si>
  <si>
    <t>Social Infrastructure: Government Services: Social Accommodation</t>
  </si>
  <si>
    <t>Social Infrastructure: Government Services: Street Lighting</t>
  </si>
  <si>
    <t>Social Infrastructure: Health and Social Care Services</t>
  </si>
  <si>
    <t>SOT</t>
  </si>
  <si>
    <t>Social Infrastructure: Health and Social Care Services: Clinics</t>
  </si>
  <si>
    <t>T</t>
  </si>
  <si>
    <t>Social Infrastructure: Health and Social Care Services: Crematorium</t>
  </si>
  <si>
    <t>TAP</t>
  </si>
  <si>
    <t>Social Infrastructure: Health and Social Care Services: Hospitals</t>
  </si>
  <si>
    <t>Social Infrastructure: Health and Social Care Services: Other</t>
  </si>
  <si>
    <t>Social Infrastructure: Health and Social Care Services: Residential and Assisted Living</t>
  </si>
  <si>
    <t>Conflicts of interest</t>
  </si>
  <si>
    <t>Cybersecurity</t>
  </si>
  <si>
    <t>Social Infrastructure: Recreational Facilities</t>
  </si>
  <si>
    <t>Social Infrastructure: Recreational Facilities: Amusement Parks</t>
  </si>
  <si>
    <t>TPO</t>
  </si>
  <si>
    <t>Social Infrastructure: Recreational Facilities: Arts, Libraries and Museums</t>
  </si>
  <si>
    <t>Social Infrastructure: Recreational Facilities: Convention and Exhibition Centers</t>
  </si>
  <si>
    <t>Data protection and privacy</t>
  </si>
  <si>
    <t>Social Infrastructure: Recreational Facilities: Other</t>
  </si>
  <si>
    <t>Social Infrastructure: Recreational Facilities: Public Parks and gardens</t>
  </si>
  <si>
    <t>Social Infrastructure: Recreational Facilities: Stadiums and Sports Centers</t>
  </si>
  <si>
    <t>Transport</t>
  </si>
  <si>
    <t>Delegating authority</t>
  </si>
  <si>
    <t>Transport: Airport Companies</t>
  </si>
  <si>
    <t>Transport: Airport Companies: Airport</t>
  </si>
  <si>
    <t>Transport: Airport Companies: Other</t>
  </si>
  <si>
    <t>TTR</t>
  </si>
  <si>
    <t>Transport: Car Park Companies</t>
  </si>
  <si>
    <t>Transport: Car Park Companies: Car Park</t>
  </si>
  <si>
    <t>Transport: Car Park Companies: Other</t>
  </si>
  <si>
    <t>Transport: Other Transport</t>
  </si>
  <si>
    <t>Transport: Other Transport: Intermodal</t>
  </si>
  <si>
    <t>Transport: Other Transport: Other</t>
  </si>
  <si>
    <t>Transport: Port Companies</t>
  </si>
  <si>
    <t>Transport: Port Companies: Bulk Goods Port</t>
  </si>
  <si>
    <t>Transport: Port Companies: Container Port</t>
  </si>
  <si>
    <t>Transport: Port Companies: Landlord Port</t>
  </si>
  <si>
    <t>Transport: Port Companies: Other Port</t>
  </si>
  <si>
    <t>Transport: Port Companies: Tool Port</t>
  </si>
  <si>
    <t>Transport: Rail Companies</t>
  </si>
  <si>
    <t>Transport: Rail Companies: Freight Rail Rolling Stock</t>
  </si>
  <si>
    <t>Transport: Rail Companies: Heavy Rail Lines</t>
  </si>
  <si>
    <t>TTS</t>
  </si>
  <si>
    <t>Transport: Rail Companies: High Speed Rail Lines</t>
  </si>
  <si>
    <t>Transport: Rail Companies: Other</t>
  </si>
  <si>
    <t>Shareholder rights</t>
  </si>
  <si>
    <t>Transport: Rail Companies: Passenger Rail Rolling Stock</t>
  </si>
  <si>
    <t>Transport: Rail Companies: Rail Freight</t>
  </si>
  <si>
    <t>Transport: Road Companies</t>
  </si>
  <si>
    <t>Transport: Road Companies: Dual-Carriage Way Roads</t>
  </si>
  <si>
    <t>Transport: Road Companies: Motorway Network</t>
  </si>
  <si>
    <t>Transport: Road Companies: Motorways</t>
  </si>
  <si>
    <t>Transport: Road Companies: Other</t>
  </si>
  <si>
    <t>Transport: Road Companies: Stand-Alone Bridges</t>
  </si>
  <si>
    <t>Transport: Road Companies: Stand-Alone Tunnels</t>
  </si>
  <si>
    <t>Transport: Urban Commuter Companies</t>
  </si>
  <si>
    <t>Transport: Urban Commuter Companies: Bus Transportation</t>
  </si>
  <si>
    <t>Transport: Urban Commuter Companies: Other</t>
  </si>
  <si>
    <t>Transport: Urban Commuter Companies: Overground Mass Transit</t>
  </si>
  <si>
    <t>Transport: Urban Commuter Companies: Underground Mass Transit</t>
  </si>
  <si>
    <t>Transport: Urban Commuter Companies: Urban Light-Rail</t>
  </si>
  <si>
    <t>Environmental Services: Environmental Management: Flood Control</t>
  </si>
  <si>
    <t>Renewable Power: Hydroelectric Power Generation: Pumped Hydroelectric storage</t>
  </si>
  <si>
    <t>Aspects</t>
  </si>
  <si>
    <t>Entity Score</t>
  </si>
  <si>
    <t>Aspect</t>
  </si>
  <si>
    <t>Code</t>
  </si>
  <si>
    <t>Maximum Score</t>
  </si>
  <si>
    <t>Management</t>
  </si>
  <si>
    <t>Performance</t>
  </si>
  <si>
    <t>Entity Characteristics</t>
  </si>
  <si>
    <t>EC1</t>
  </si>
  <si>
    <t>Reporting entity</t>
  </si>
  <si>
    <t>EC2</t>
  </si>
  <si>
    <t>Nature of ownership</t>
  </si>
  <si>
    <t>Reporting Characteristics</t>
  </si>
  <si>
    <t>EC3</t>
  </si>
  <si>
    <t>Entity commencement date</t>
  </si>
  <si>
    <t>Leadership</t>
  </si>
  <si>
    <t>EC4</t>
  </si>
  <si>
    <t>Reporting period</t>
  </si>
  <si>
    <t>Policies</t>
  </si>
  <si>
    <t>RC1</t>
  </si>
  <si>
    <t>Reporting currency</t>
  </si>
  <si>
    <t>Reporting</t>
  </si>
  <si>
    <t>RC2</t>
  </si>
  <si>
    <t>Economic size</t>
  </si>
  <si>
    <t>RC3</t>
  </si>
  <si>
    <t>Sector &amp; geography</t>
  </si>
  <si>
    <t>Stakeholder Engagement</t>
  </si>
  <si>
    <t>RC4</t>
  </si>
  <si>
    <t>Ancillary activities</t>
  </si>
  <si>
    <t>RC5</t>
  </si>
  <si>
    <t>Nature of entity's business</t>
  </si>
  <si>
    <t>Certifications &amp; Awards</t>
  </si>
  <si>
    <t>RC6</t>
  </si>
  <si>
    <t>Description of the asset</t>
  </si>
  <si>
    <t>RC7</t>
  </si>
  <si>
    <t>GRESB materiality assessment</t>
  </si>
  <si>
    <t>Management Component</t>
  </si>
  <si>
    <t>LE1</t>
  </si>
  <si>
    <t>Entity materiality assessment</t>
  </si>
  <si>
    <t>LE2</t>
  </si>
  <si>
    <t>ESG leadership commitments</t>
  </si>
  <si>
    <t>LE3</t>
  </si>
  <si>
    <t>LE4</t>
  </si>
  <si>
    <t>LE5</t>
  </si>
  <si>
    <t>Environment</t>
  </si>
  <si>
    <t>LE6</t>
  </si>
  <si>
    <t>Personnel ESG performance targets</t>
  </si>
  <si>
    <t>PO1</t>
  </si>
  <si>
    <t>Policies on environmental issues</t>
  </si>
  <si>
    <t>PO2</t>
  </si>
  <si>
    <t>Policies on social issues</t>
  </si>
  <si>
    <t>PO3</t>
  </si>
  <si>
    <t>Policies on governance issues</t>
  </si>
  <si>
    <t>RP1</t>
  </si>
  <si>
    <t>ESG reporting</t>
  </si>
  <si>
    <t>RP2.1</t>
  </si>
  <si>
    <t>ESG incident monitoring</t>
  </si>
  <si>
    <t>RP2.2</t>
  </si>
  <si>
    <t>ESG incident occurences</t>
  </si>
  <si>
    <t>RM1</t>
  </si>
  <si>
    <t>Management systems</t>
  </si>
  <si>
    <t>RM2.1</t>
  </si>
  <si>
    <t>Environmental risk assessment</t>
  </si>
  <si>
    <t>RM2.2</t>
  </si>
  <si>
    <t>Social risk assessment</t>
  </si>
  <si>
    <t>RM2.3</t>
  </si>
  <si>
    <t>Governance risk assessment</t>
  </si>
  <si>
    <t>Monitoring of environmental peformance</t>
  </si>
  <si>
    <t>Monitoring of social performance</t>
  </si>
  <si>
    <t>Monitoring of governance performance</t>
  </si>
  <si>
    <t>SE1</t>
  </si>
  <si>
    <t>Stakeholder engagement program</t>
  </si>
  <si>
    <t>SE2</t>
  </si>
  <si>
    <t>Supply chain engagement program</t>
  </si>
  <si>
    <t>SE3.1</t>
  </si>
  <si>
    <t>Stakeholder grievance process</t>
  </si>
  <si>
    <t>SE3.2</t>
  </si>
  <si>
    <t>Stakeholder grievance monitoring</t>
  </si>
  <si>
    <t>Performance Component</t>
  </si>
  <si>
    <t>IM1</t>
  </si>
  <si>
    <t>Implementation of environmental actions</t>
  </si>
  <si>
    <t>IM2</t>
  </si>
  <si>
    <t>Implementation of social actions</t>
  </si>
  <si>
    <t>IM3</t>
  </si>
  <si>
    <t>Implementation of governance actions</t>
  </si>
  <si>
    <t>OI1</t>
  </si>
  <si>
    <t xml:space="preserve">Output &amp; Impact </t>
  </si>
  <si>
    <t>EN1</t>
  </si>
  <si>
    <t>GH1</t>
  </si>
  <si>
    <t>Greenhouse gas emmissions</t>
  </si>
  <si>
    <t>AP1</t>
  </si>
  <si>
    <t>WT1</t>
  </si>
  <si>
    <t>Water inflows/ withdrawals</t>
  </si>
  <si>
    <t>WT2</t>
  </si>
  <si>
    <t>WS1</t>
  </si>
  <si>
    <t xml:space="preserve">Waste </t>
  </si>
  <si>
    <t>BI1</t>
  </si>
  <si>
    <t>Biodiversity &amp; Habitat</t>
  </si>
  <si>
    <t>HS1</t>
  </si>
  <si>
    <t>Health &amp; safety: employees</t>
  </si>
  <si>
    <t>HS2</t>
  </si>
  <si>
    <t>Health &amp; safety: contractors</t>
  </si>
  <si>
    <t>HS3</t>
  </si>
  <si>
    <t>Health &amp; safety: users</t>
  </si>
  <si>
    <t>HS4</t>
  </si>
  <si>
    <t>Health &amp; safety: community</t>
  </si>
  <si>
    <t>EM1</t>
  </si>
  <si>
    <t>EM2</t>
  </si>
  <si>
    <t>CU1</t>
  </si>
  <si>
    <t>Customer satisfaction monitoring</t>
  </si>
  <si>
    <t>CA1</t>
  </si>
  <si>
    <t>Infrastructure certifications</t>
  </si>
  <si>
    <t>CA2</t>
  </si>
  <si>
    <t>Awards</t>
  </si>
  <si>
    <t>Relevances</t>
  </si>
  <si>
    <t>Infrastructure Sectors</t>
  </si>
  <si>
    <t>Materiality Factor</t>
  </si>
  <si>
    <t>Answers</t>
  </si>
  <si>
    <t xml:space="preserve">Greenhouse gas emissions </t>
  </si>
  <si>
    <t>Materials sourcing &amp; resource efficiency</t>
  </si>
  <si>
    <t>Cyber Security</t>
  </si>
  <si>
    <t xml:space="preserve">Customer satisfaction </t>
  </si>
  <si>
    <t>* Not part of EDHECInfra TICCS™</t>
  </si>
  <si>
    <t>Compensation committee structure/ independence</t>
  </si>
  <si>
    <t>Primary Sector (RC3)</t>
  </si>
  <si>
    <t>See Sector Determined Materiality</t>
  </si>
  <si>
    <t>Sector Determined</t>
  </si>
  <si>
    <t>Data Transmission</t>
  </si>
  <si>
    <t>Telecom Towers</t>
  </si>
  <si>
    <t>Communication Satellites</t>
  </si>
  <si>
    <t>Long-Distance Cables</t>
  </si>
  <si>
    <t>Fibre networks*</t>
  </si>
  <si>
    <t>Primary Location (RC3)</t>
  </si>
  <si>
    <t>Smart meters*</t>
  </si>
  <si>
    <t>Data Storage</t>
  </si>
  <si>
    <t>Data Centers</t>
  </si>
  <si>
    <t>Natural Resources Transportation Companies</t>
  </si>
  <si>
    <t>Gas Pipeline</t>
  </si>
  <si>
    <t>Oil Pipeline</t>
  </si>
  <si>
    <t>Water Pipeline</t>
  </si>
  <si>
    <t>Wastewater Pipeline</t>
  </si>
  <si>
    <t>LNG Ships</t>
  </si>
  <si>
    <t>High relevance relevance</t>
  </si>
  <si>
    <t>Low relevance relevance</t>
  </si>
  <si>
    <t>Energy Resource Processing Companies</t>
  </si>
  <si>
    <t>Crude Oil Refinery</t>
  </si>
  <si>
    <t>LNG - Liquefaction</t>
  </si>
  <si>
    <t>LNG - Regasification</t>
  </si>
  <si>
    <t>Energy Resource Storage Companies</t>
  </si>
  <si>
    <t>Gas Storage</t>
  </si>
  <si>
    <t>Liquid Storage</t>
  </si>
  <si>
    <t>Containing, overlapping, adjacent</t>
  </si>
  <si>
    <t>Floating Storage Units - FSU</t>
  </si>
  <si>
    <t>Other Storage</t>
  </si>
  <si>
    <t>Waste Treatment</t>
  </si>
  <si>
    <t>Gaseous Waste Treatment</t>
  </si>
  <si>
    <t>Hazardous Waste Treatment</t>
  </si>
  <si>
    <t>Non-Hazardous Waste Treatment</t>
  </si>
  <si>
    <t>Waste Incineration</t>
  </si>
  <si>
    <t>Waste-to-Power Generation</t>
  </si>
  <si>
    <t>Water Supply and Treatment</t>
  </si>
  <si>
    <t>Industrial Water Treatment</t>
  </si>
  <si>
    <t>Potable Water Treatment</t>
  </si>
  <si>
    <t>Sea Water Desalination</t>
  </si>
  <si>
    <t>Water Supply Dams</t>
  </si>
  <si>
    <t>Wastewater Treatment</t>
  </si>
  <si>
    <t>Industrial Wastewater Treatment and Reuse</t>
  </si>
  <si>
    <t>Residential Wastewater Treatment and Reuse</t>
  </si>
  <si>
    <t>Environmental Management</t>
  </si>
  <si>
    <t>Carbon Capture</t>
  </si>
  <si>
    <t>Coastal and Riverine Locks</t>
  </si>
  <si>
    <t>Energy Efficiency</t>
  </si>
  <si>
    <t>Flood Control</t>
  </si>
  <si>
    <t xml:space="preserve">What is the scale of the entity's water use/withdrawal and scarcity of water in the location? </t>
  </si>
  <si>
    <t>High consumption in location with high water stress</t>
  </si>
  <si>
    <t>Data Distribution Companies</t>
  </si>
  <si>
    <t>Data Distribution Network</t>
  </si>
  <si>
    <t>Electricity Distribution Companies</t>
  </si>
  <si>
    <t>Water outlfows/discharges</t>
  </si>
  <si>
    <t>Electricity Distribution Network</t>
  </si>
  <si>
    <t>Electric vehicle charging</t>
  </si>
  <si>
    <t>Electricity Transmission Companies</t>
  </si>
  <si>
    <t>Electricity Transmission Network</t>
  </si>
  <si>
    <t>District Cooling/Heating Companies</t>
  </si>
  <si>
    <t>District Cooling/Heating Network</t>
  </si>
  <si>
    <t>Water and Sewerage Companies</t>
  </si>
  <si>
    <t>Water and Sewerage Network</t>
  </si>
  <si>
    <t>Gas Distribution Companies</t>
  </si>
  <si>
    <t>Gas Distribution Network</t>
  </si>
  <si>
    <t>Independent Power Producers</t>
  </si>
  <si>
    <t>Coal-Fired Power Generation</t>
  </si>
  <si>
    <t>Combined Heat and Power Generation</t>
  </si>
  <si>
    <t>Gas-Fired Power Generation</t>
  </si>
  <si>
    <t>Nuclear Power Generation</t>
  </si>
  <si>
    <t>Other Fossil-Fuel-Fired Power Generation</t>
  </si>
  <si>
    <t>Independent Water and Power Producers</t>
  </si>
  <si>
    <t>Power and Water Production</t>
  </si>
  <si>
    <t>What is the number of customers?</t>
  </si>
  <si>
    <t>Wind Power Generation</t>
  </si>
  <si>
    <t>On-Shore Wind Power Generation</t>
  </si>
  <si>
    <t>Off-Shore Wind Power Generation</t>
  </si>
  <si>
    <t>Solar Power Generation</t>
  </si>
  <si>
    <t>Photovoltaic Power Generation</t>
  </si>
  <si>
    <t>Thermal Solar Power</t>
  </si>
  <si>
    <t>Hydroelectric Power Generation</t>
  </si>
  <si>
    <t>Hydroelectric Dam Power Generation</t>
  </si>
  <si>
    <t>Hydroelectric Run-of-River Power Generation</t>
  </si>
  <si>
    <t>Pumped Hydroelectric storage</t>
  </si>
  <si>
    <t>Other Renewable Power Generation</t>
  </si>
  <si>
    <t>Biomass Power Generation</t>
  </si>
  <si>
    <t>Geothermal Power Generation</t>
  </si>
  <si>
    <t>Wave Power Generation</t>
  </si>
  <si>
    <t>Other Renewable Technologies</t>
  </si>
  <si>
    <t>Battery Storage</t>
  </si>
  <si>
    <t>Off-Shore Transmission (OFTO)</t>
  </si>
  <si>
    <t>Defence Services</t>
  </si>
  <si>
    <t>Barracks and Accommodation</t>
  </si>
  <si>
    <t>Strategic Transport and Refuelling</t>
  </si>
  <si>
    <t>Training Facilities</t>
  </si>
  <si>
    <t>Education Services</t>
  </si>
  <si>
    <t>Schools (Classes and Sports Facilities)</t>
  </si>
  <si>
    <t>Student Accommodation</t>
  </si>
  <si>
    <t>Universities (Classes, Labs, Administration Buildings)</t>
  </si>
  <si>
    <t>Government Services</t>
  </si>
  <si>
    <t>Courts of Justice</t>
  </si>
  <si>
    <t>Government Buildings and Office Accommodation</t>
  </si>
  <si>
    <t>Police Stations and Facilities</t>
  </si>
  <si>
    <t>Prisons</t>
  </si>
  <si>
    <t>Social Accommodation</t>
  </si>
  <si>
    <t>Street Lighting</t>
  </si>
  <si>
    <t>Recreational Facilities</t>
  </si>
  <si>
    <t>Amusement Parks</t>
  </si>
  <si>
    <t>Arts, Libraries and Museums</t>
  </si>
  <si>
    <t>Convention and Exhibition Centers</t>
  </si>
  <si>
    <t>Number of employees and scope of service</t>
  </si>
  <si>
    <t>Public Parks and gardens</t>
  </si>
  <si>
    <t>Stadiums and Sports Centers</t>
  </si>
  <si>
    <t>Number of employees &gt;100</t>
  </si>
  <si>
    <t>Asset provision</t>
  </si>
  <si>
    <t>Health and Social Care Services</t>
  </si>
  <si>
    <t>Clinics</t>
  </si>
  <si>
    <t>Crematorium</t>
  </si>
  <si>
    <t>Hospitals</t>
  </si>
  <si>
    <t>Residential and Assisted Living</t>
  </si>
  <si>
    <t>Airport Companies</t>
  </si>
  <si>
    <t>Airport</t>
  </si>
  <si>
    <t>Car Park Companies</t>
  </si>
  <si>
    <t>Car Park</t>
  </si>
  <si>
    <t>Port Companies</t>
  </si>
  <si>
    <t>Bulk Goods Port</t>
  </si>
  <si>
    <t>Container Port</t>
  </si>
  <si>
    <t>Tool Port</t>
  </si>
  <si>
    <t>Number of employees 20-100</t>
  </si>
  <si>
    <t>Other Port</t>
  </si>
  <si>
    <t>Landlord Port*</t>
  </si>
  <si>
    <t>Rail Companies</t>
  </si>
  <si>
    <t>High Speed Rail Lines</t>
  </si>
  <si>
    <t>Heavy Rail Lines</t>
  </si>
  <si>
    <t>Freight Rail Rolling Stock</t>
  </si>
  <si>
    <t>Passenger Rail Rolling Stock</t>
  </si>
  <si>
    <t>Rail Freight</t>
  </si>
  <si>
    <t>Number of employees &lt;20</t>
  </si>
  <si>
    <t>Road Companies</t>
  </si>
  <si>
    <t>Stand-Alone Tunnels</t>
  </si>
  <si>
    <t>Stand-Alone Bridges</t>
  </si>
  <si>
    <t>Motorways</t>
  </si>
  <si>
    <t>Motorway Network</t>
  </si>
  <si>
    <t>Dual-Carriage Way Roads</t>
  </si>
  <si>
    <t>Urban Commuter Companies</t>
  </si>
  <si>
    <t>Urban Light-Rail</t>
  </si>
  <si>
    <t>Underground Mass Transit</t>
  </si>
  <si>
    <t>Overground Mass Transit</t>
  </si>
  <si>
    <t>Bus Transportation</t>
  </si>
  <si>
    <t>Other Transport</t>
  </si>
  <si>
    <t>Intermodal*</t>
  </si>
  <si>
    <t>What is the number of users that physically interact with the asset?</t>
  </si>
  <si>
    <t>Number of employees &gt;100 Asset provision</t>
  </si>
  <si>
    <t>Number of employees &gt;100 Asset provision and maintenance</t>
  </si>
  <si>
    <t>Number of employees &gt;100 Asset provision and operation</t>
  </si>
  <si>
    <t>Number of employees &gt;100 Asset provision, maintenance and operation</t>
  </si>
  <si>
    <t>Number of employees 20-100 Asset provision</t>
  </si>
  <si>
    <t>Number of employees 20-100 Asset provision and maintenance</t>
  </si>
  <si>
    <t>Number of employees 20-100 Asset provision and operation</t>
  </si>
  <si>
    <t>Number of employees 20-100 Asset provision, maintenance and operation</t>
  </si>
  <si>
    <t>Number of employees &lt;20 Asset provision</t>
  </si>
  <si>
    <t>Number of employees &lt;20 Asset provision and maintenance</t>
  </si>
  <si>
    <t>Number of employees &lt;20 Asset provision and operation</t>
  </si>
  <si>
    <t>Number of employees &lt;20 Asset provision, maintenance and operation</t>
  </si>
  <si>
    <t>Risk Management</t>
  </si>
  <si>
    <t>Components</t>
  </si>
  <si>
    <t>Implementation</t>
  </si>
  <si>
    <t>Output &amp; Impact</t>
  </si>
  <si>
    <t>Greenhouse Gas Emissions</t>
  </si>
  <si>
    <t>Air Pollution</t>
  </si>
  <si>
    <t>Water</t>
  </si>
  <si>
    <t>Biodiveristy &amp; Habitat</t>
  </si>
  <si>
    <t>Health &amp; Safety</t>
  </si>
  <si>
    <t>Employees</t>
  </si>
  <si>
    <t>Customers</t>
  </si>
  <si>
    <t>TOTAL, ENV</t>
  </si>
  <si>
    <t>TOTAL, SOC</t>
  </si>
  <si>
    <t>TOTAL, GOV</t>
  </si>
  <si>
    <t>FEEDBACK</t>
  </si>
  <si>
    <t xml:space="preserve">6. Attach this completed Excel sheet and click 'Send'. </t>
  </si>
  <si>
    <t>Entity Name:</t>
  </si>
  <si>
    <t>Contact form:</t>
  </si>
  <si>
    <t>Default Maximum Score</t>
  </si>
  <si>
    <t xml:space="preserve"> What is the number of users that physically interact with the asset?</t>
  </si>
  <si>
    <t>Number of workers</t>
  </si>
  <si>
    <r>
      <t xml:space="preserve">Health and safety: </t>
    </r>
    <r>
      <rPr>
        <b/>
        <strike/>
        <sz val="8"/>
        <rFont val="Franklin Gothic Book"/>
        <family val="2"/>
      </rPr>
      <t xml:space="preserve"> </t>
    </r>
    <r>
      <rPr>
        <b/>
        <sz val="8"/>
        <rFont val="Franklin Gothic Book"/>
        <family val="2"/>
      </rPr>
      <t>users</t>
    </r>
  </si>
  <si>
    <r>
      <t xml:space="preserve">4. Go to </t>
    </r>
    <r>
      <rPr>
        <u/>
        <sz val="10"/>
        <color theme="4"/>
        <rFont val="Franklin Gothic Book"/>
        <family val="2"/>
      </rPr>
      <t>www.gresb.com/contact/</t>
    </r>
  </si>
  <si>
    <t/>
  </si>
  <si>
    <t>Number of employees</t>
  </si>
  <si>
    <t>Number of contractors</t>
  </si>
  <si>
    <t>SCORING</t>
  </si>
  <si>
    <t>If you have feedback on the process or outcomes from the GRESB Materiality Assessment, please provide it as follows:</t>
  </si>
  <si>
    <t>Entity Score (insert)</t>
  </si>
  <si>
    <t>GHG Emissions</t>
  </si>
  <si>
    <t>Indicator</t>
  </si>
  <si>
    <t>Entity Score (%)</t>
  </si>
  <si>
    <t>Entity &amp; Reporting Characteristics</t>
  </si>
  <si>
    <t>This tool relates to overall scoring in the assessment and in particular the materiality-based scoring process.</t>
  </si>
  <si>
    <t>The tool duplicates the structure and functionality of the GRESB Materiality Assessment indicator and the scoring model.</t>
  </si>
  <si>
    <t>Separate instructions are provided below for the GRESB Materiality Assessment and the Scoring.</t>
  </si>
  <si>
    <t>Classification for Aggregates</t>
  </si>
  <si>
    <t>Indicator Scoring</t>
  </si>
  <si>
    <t>Aggregate Scoring</t>
  </si>
  <si>
    <t>GRESB Materiality Assessment</t>
  </si>
  <si>
    <t>GRESB Scoring</t>
  </si>
  <si>
    <t>Materiality</t>
  </si>
  <si>
    <t>The 'GRESB Materiality Assessment' sheet provides an off-line version of the GRESB Materiality Assessment so that users can understand their materiality outcomes, do their own 'what-if' analysis and provide feedback on the materiality process.</t>
  </si>
  <si>
    <t xml:space="preserve">The 'GRESB Scoring' sheet provides an overview of the weightings and scores in the Asset Assessment. </t>
  </si>
  <si>
    <t>For the Performance Component, most aspects apply materiality-based scoring (only Implementation, Output &amp; Impact and Certification &amp; Awards aspects do not). Thus 14 indicators are affected.</t>
  </si>
  <si>
    <t xml:space="preserve">Indicators relating to ESG issues of High relevance are weighted highly, and Medium relevance moderately. Indicators relating to issues of No or Low relevance are not scored. </t>
  </si>
  <si>
    <t>The weighting of the material (scored) indicators is automatically redistributed to ensure that the Performance Component retains its overall weighting of 50% of the Asset Assessment.</t>
  </si>
  <si>
    <t>Totals</t>
  </si>
  <si>
    <t>GRESB Score</t>
  </si>
  <si>
    <t>1. Provide the name of the entity which completed the GRESB Infrastructure Asset Assessment in row 38 below (use your organisation name if you did not participate)</t>
  </si>
  <si>
    <t>2. In  the 'GRESB Materiality Assessment' sheet, select your preferred entity specific materiality using the dropdown lists (column J).</t>
  </si>
  <si>
    <t>3. Provide a justification (in column J) as to why your materiality differs from the standard GRESB Materiality Assessment.</t>
  </si>
  <si>
    <t>WasteWater Treatment</t>
  </si>
  <si>
    <t>Group</t>
  </si>
  <si>
    <t>Fibre networks</t>
  </si>
  <si>
    <t>Smart meters</t>
  </si>
  <si>
    <t>Flood control</t>
  </si>
  <si>
    <t>Industrial WasteWater Treatment and Reuse</t>
  </si>
  <si>
    <t>Residential WasteWater Treatment and Reuse</t>
  </si>
  <si>
    <t>Pumped Hydroelectric Storage</t>
  </si>
  <si>
    <t>Intermodal</t>
  </si>
  <si>
    <t>Landlord Port</t>
  </si>
  <si>
    <t>Primary sector - Class</t>
  </si>
  <si>
    <t>Primary sector - Superclass</t>
  </si>
  <si>
    <t>Primary sector - Subclass</t>
  </si>
  <si>
    <t>What is the entity's Primary Sector (Superclass level)?</t>
  </si>
  <si>
    <t>What is the entity's Primary Sector (Class level)?</t>
  </si>
  <si>
    <t>What is the entity's Primary Sector (Subclass level)?</t>
  </si>
  <si>
    <t>https://www.excelcampus.com/tables/dependent-drop-lists/</t>
  </si>
  <si>
    <t>Source:</t>
  </si>
  <si>
    <t>1. In this sheet, a set of 17 simple questions (column B) relating to Materiality factors (column A) should be answered using simple drop down selections (column C).</t>
  </si>
  <si>
    <t>2. Note that for selecting the Primary Sector there are three nested drop down lists that must be selected in the order Superclass (cell C5), Class (C6) and Subclass (C7).</t>
  </si>
  <si>
    <t>3. Each of the materiality factors is associated with one or more ESG issues, so that as the factor questions are answered, the materiality outcomes for each ESG issue are shown as materiality level (column F) and a weighting (column G).</t>
  </si>
  <si>
    <t>5. There are four possible materiality levels that can be assigned to ESG issues. Issues of No or Low relevance are deemed non-material and receive no score in the Assessment, issues of Medium relevance receive Medium score weighting and issues of High relevance receive a high score weighting.</t>
  </si>
  <si>
    <t>6. The 'Materiality Matrix' and 'Sector Determined' sheets provide the details of how the materiality weightings are assigned based on the materiality factor answers.</t>
  </si>
  <si>
    <t>7. Most indicators in the Performance Component apply materiality-based scoring. These indicators each address one specific ESG issue, so the materiality weightings directly effect the weighting of these indicators in the 'GRESB Scoring' sheet.</t>
  </si>
  <si>
    <t>8. To reset the answers, select the relevant cells in column C and press "Delete"</t>
  </si>
  <si>
    <t>Production of Heating and Cooling using Waste Heat</t>
  </si>
  <si>
    <t>Inland Freight Water Transport</t>
  </si>
  <si>
    <t>Warehouse</t>
  </si>
  <si>
    <t>Transport of CO2</t>
  </si>
  <si>
    <t>Physical risk</t>
  </si>
  <si>
    <t>Transition risk identification</t>
  </si>
  <si>
    <t>RM4.1</t>
  </si>
  <si>
    <t>UNSCORED</t>
  </si>
  <si>
    <t>Transition risk impact assessment</t>
  </si>
  <si>
    <t>RM4.2</t>
  </si>
  <si>
    <t>Physical risk identification</t>
  </si>
  <si>
    <t>RM4.3</t>
  </si>
  <si>
    <t>Physcial risk impact assessment</t>
  </si>
  <si>
    <t>RM4.4</t>
  </si>
  <si>
    <t>Warehouse*</t>
  </si>
  <si>
    <t>Inland Freight Water Transport*</t>
  </si>
  <si>
    <t>Production of Heating and Cooling using Waste Heat*</t>
  </si>
  <si>
    <t>Underground Permanent Geological Storage of CO2</t>
  </si>
  <si>
    <t>Underground Permanent Geological Storage of CO2*</t>
  </si>
  <si>
    <t>Transport of CO2*</t>
  </si>
  <si>
    <t>Anaerobic Digestion of Sewage Sludge*</t>
  </si>
  <si>
    <t>Anaerobic Digestion of Bio-Waste*</t>
  </si>
  <si>
    <t>Composting of Bio-Waste*</t>
  </si>
  <si>
    <t>Landfill Gas Capture and Utilization*</t>
  </si>
  <si>
    <t>Cold Storage and Logistics*</t>
  </si>
  <si>
    <t>Transport Hub/Depot*</t>
  </si>
  <si>
    <t>Inland Passenger Water Transport*</t>
  </si>
  <si>
    <t>Sea and Coastal Freight Water Transport*</t>
  </si>
  <si>
    <t>Sea and Coastal Passenger Water Transport*</t>
  </si>
  <si>
    <t>Manufacture of Biogas and Biofuels for use in Transport*</t>
  </si>
  <si>
    <t>Cold storage and Logistics</t>
  </si>
  <si>
    <t>Transport Hub/Depot</t>
  </si>
  <si>
    <t>Manufacture of Biogas and Biofuels for use in Transport</t>
  </si>
  <si>
    <t>Anaerobic Digestion of Sewage Sludge</t>
  </si>
  <si>
    <t>Anaerobic Digestion of Bio-Waste</t>
  </si>
  <si>
    <t>Composting of Bio-Waste</t>
  </si>
  <si>
    <t>Landfill Gas Capture and Utilization</t>
  </si>
  <si>
    <t>Inland Passenger Water Transport</t>
  </si>
  <si>
    <t>Sea and Coastal Freight Water Transport</t>
  </si>
  <si>
    <t>Sea and Coastal Passenger Water Transport</t>
  </si>
  <si>
    <t>Physical risk (climate-driven and otherwise)</t>
  </si>
  <si>
    <t>Yes, the entity is exposed</t>
  </si>
  <si>
    <t>Yes, but only the surrounding area is exposed</t>
  </si>
  <si>
    <t>Is the entity located in an area exposed to climate-related phenomena or natural catastrophes?</t>
  </si>
  <si>
    <t xml:space="preserve">: </t>
  </si>
  <si>
    <t>Transport: Other Transport: Cold storage and Logistics</t>
  </si>
  <si>
    <t>Transport: Other Transport: Warehouse</t>
  </si>
  <si>
    <t>Transport: Other Transport: Transport Hub/Depot</t>
  </si>
  <si>
    <t>Network Utilities: Data Distribution Companies: Smart meters</t>
  </si>
  <si>
    <t>Energy and Water Resources: Energy Resource Processing Companies: Manufacture of Biogas and Biofuels for use in Transport</t>
  </si>
  <si>
    <t>Environmental Services: Waste Treatment: Production of Heating and Cooling using Waste Heat</t>
  </si>
  <si>
    <t>Environmental Services: Waste Treatment: Anaerobic Digestion of Sewage Sludge</t>
  </si>
  <si>
    <t>Environmental Services: Waste Treatment: Anaerobic Digestion of Bio-Waste</t>
  </si>
  <si>
    <t>Environmental Services: Waste Treatment: Composting of Bio-Waste</t>
  </si>
  <si>
    <t>Environmental Services: Waste Treatment: Landfill Gas Capture and Utilization</t>
  </si>
  <si>
    <t>Environmental Services: Environmental Management: Underground Permanent Geological Storage of CO2</t>
  </si>
  <si>
    <t>Environmental Services: Environmental Management: Transport of CO2</t>
  </si>
  <si>
    <t>RM5.1</t>
  </si>
  <si>
    <t>RM5.2</t>
  </si>
  <si>
    <t>RM5.3</t>
  </si>
  <si>
    <t>The various GRESB Aggregate scores can be found in columns U and V.</t>
  </si>
  <si>
    <t xml:space="preserve">Diversified: : </t>
  </si>
  <si>
    <t xml:space="preserve">Other: : </t>
  </si>
  <si>
    <t xml:space="preserve">Energy and Water Resources: Other: </t>
  </si>
  <si>
    <t xml:space="preserve">Environmental Services: Other: </t>
  </si>
  <si>
    <t xml:space="preserve">Network Utilities: Other: </t>
  </si>
  <si>
    <t xml:space="preserve">Power Generation x-Renewables: Other: </t>
  </si>
  <si>
    <t xml:space="preserve">Renewable Power: Other: </t>
  </si>
  <si>
    <t xml:space="preserve">Social Infrastructure: Other: </t>
  </si>
  <si>
    <t xml:space="preserve">Transport: Other: </t>
  </si>
  <si>
    <t>RM3</t>
  </si>
  <si>
    <t>Resilience of strategy to climate-related risks</t>
  </si>
  <si>
    <t>If you wish to model your own scoring, then enter your entity draft scores into cells I16:I63 shaded green. Entered scores must not exceed the maximum scores in column H.</t>
  </si>
  <si>
    <t>These indicators each address one specific ESG issue, so the materiality weightings from the 'GRESB Materiality Assessment' apply directly to the maximum score (weighting) of these indicators as shown in cells H48:H61 shaded light blue.</t>
  </si>
  <si>
    <t>GRESB 2023 Infrastructure Asset Assessment - Materiality &amp; Scoring Tool</t>
  </si>
  <si>
    <t>This spreadsheet is a support tool for the 2023 GRESB Infrastructure Asset Assessment (https://gresb.com/infrastructure-asset-assessment/)</t>
  </si>
  <si>
    <t>Use of this tool is not required to complete the 2023 Asset Assessment but may be useful to those that want to better understand the GRESB approach to materiality and scoring.</t>
  </si>
  <si>
    <t>2023 CHANGES</t>
  </si>
  <si>
    <t>Water Transport Companies</t>
  </si>
  <si>
    <t>Hydrogen-fired power generation</t>
  </si>
  <si>
    <t>Hydrogen fuel cells</t>
  </si>
  <si>
    <t>Hydrogen storage</t>
  </si>
  <si>
    <t>Water Transport Companies*</t>
  </si>
  <si>
    <t>Urban Mobility Technology</t>
  </si>
  <si>
    <t>Urban Mobility Technology*</t>
  </si>
  <si>
    <t>Database Services</t>
  </si>
  <si>
    <t>Database Services*</t>
  </si>
  <si>
    <t>Bioethanol Fuel</t>
  </si>
  <si>
    <t>Thermal storage</t>
  </si>
  <si>
    <t>Is the entity located in an area exposed to climate-reltated phenomena or natural catastrophes?</t>
  </si>
  <si>
    <t>The GRESB Foundation approved new sector additions and  materiality outcomes in 2023 . These include:</t>
  </si>
  <si>
    <t>- 10 new sectors (see sector determined tab, in red font)</t>
  </si>
  <si>
    <t>- Sector Water Transport  moved from ''Transport: Other Transport:'' to new class''Transport: Water Transport Companies:''</t>
  </si>
  <si>
    <t>Sector Metrics OI1</t>
  </si>
  <si>
    <t>Sector</t>
  </si>
  <si>
    <t>Capacity</t>
  </si>
  <si>
    <t>Output</t>
  </si>
  <si>
    <t>Superclass</t>
  </si>
  <si>
    <t>Class</t>
  </si>
  <si>
    <t>Subclass</t>
  </si>
  <si>
    <t>Metrics</t>
  </si>
  <si>
    <t>Units</t>
  </si>
  <si>
    <t>Diversified: :</t>
  </si>
  <si>
    <t>N/A</t>
  </si>
  <si>
    <t>Revenue</t>
  </si>
  <si>
    <t>US$</t>
  </si>
  <si>
    <t>Data Infrastructure: :</t>
  </si>
  <si>
    <t>Data Transmitted</t>
  </si>
  <si>
    <t>Terabits (Tb)</t>
  </si>
  <si>
    <t>Data Infrastructure: Data Transmission:</t>
  </si>
  <si>
    <t>Bandwidth</t>
  </si>
  <si>
    <t>Megabits/second</t>
  </si>
  <si>
    <t>Data Infrastructure: Data Storage:</t>
  </si>
  <si>
    <t>Area</t>
  </si>
  <si>
    <t>m2</t>
  </si>
  <si>
    <t>Data Stored</t>
  </si>
  <si>
    <t>Data Infrastructure: Other:</t>
  </si>
  <si>
    <t>Other: :</t>
  </si>
  <si>
    <t>Energy and Water Resources: :</t>
  </si>
  <si>
    <t>Energy and Water Resources: Natural Resources Transportation Companies:</t>
  </si>
  <si>
    <t>Maximum throughput</t>
  </si>
  <si>
    <t>Tonnes/year</t>
  </si>
  <si>
    <t>Mass transferred</t>
  </si>
  <si>
    <t>Tonnes</t>
  </si>
  <si>
    <t>Maximum energy throughput</t>
  </si>
  <si>
    <t>GJ/day</t>
  </si>
  <si>
    <t>Energy transmitted</t>
  </si>
  <si>
    <t>MWh</t>
  </si>
  <si>
    <t>Megaliters/year</t>
  </si>
  <si>
    <t>Water transferred</t>
  </si>
  <si>
    <t>Megaliters (ML)</t>
  </si>
  <si>
    <t>Other Pipeline</t>
  </si>
  <si>
    <t>Energy and Water Resources: Natural Resources Transportation Companies: Other Pipeline</t>
  </si>
  <si>
    <t>Maximum energy capacity</t>
  </si>
  <si>
    <t>GJ</t>
  </si>
  <si>
    <t>Energy transported</t>
  </si>
  <si>
    <t>Energy and Water Resources: Energy Resource Processing Companies:</t>
  </si>
  <si>
    <t>Energy exported</t>
  </si>
  <si>
    <t>Energy and Water Resources: Energy Resource Storage Companies:</t>
  </si>
  <si>
    <t>Maximum volume capacity</t>
  </si>
  <si>
    <t>m3</t>
  </si>
  <si>
    <t>Throughput</t>
  </si>
  <si>
    <t>Energy stored</t>
  </si>
  <si>
    <t>Energy and Water Resources: Other:</t>
  </si>
  <si>
    <t>Environmental Services: :</t>
  </si>
  <si>
    <t>Volume treated</t>
  </si>
  <si>
    <t>Environmental Services: Waste Treatment:</t>
  </si>
  <si>
    <t>Waste treated</t>
  </si>
  <si>
    <t>m3/hr</t>
  </si>
  <si>
    <t>Environmental Services: Water Supply and Treatment:</t>
  </si>
  <si>
    <t>Water treated</t>
  </si>
  <si>
    <t>Maximum capacity</t>
  </si>
  <si>
    <t>Megaliters</t>
  </si>
  <si>
    <t>Water supplied</t>
  </si>
  <si>
    <t>Environmental Services: Wastewater Treatment:</t>
  </si>
  <si>
    <t>Waste water treated</t>
  </si>
  <si>
    <t>Environmental Services: Wastewater Treatment: Industrial Wastewater Treatment and Reuse</t>
  </si>
  <si>
    <t>Environmental Services: Wastewater Treatment: Residential Wastewater Treatment and Reuse</t>
  </si>
  <si>
    <t>Environmental Services: Wastewater Treatment: Other</t>
  </si>
  <si>
    <t>Environmental Services: Environmental Management:</t>
  </si>
  <si>
    <t>tCO2e/year</t>
  </si>
  <si>
    <t>Volume captured</t>
  </si>
  <si>
    <t>tCO2e</t>
  </si>
  <si>
    <t>Maximum vessel movements</t>
  </si>
  <si>
    <t>Number/day</t>
  </si>
  <si>
    <t>Vessels moved</t>
  </si>
  <si>
    <t>Number</t>
  </si>
  <si>
    <t>Maximum energy savings</t>
  </si>
  <si>
    <t>MWh/year</t>
  </si>
  <si>
    <t>Energy savings</t>
  </si>
  <si>
    <t>Water contained</t>
  </si>
  <si>
    <t>Environmental Services: Other:</t>
  </si>
  <si>
    <t>Power capacity</t>
  </si>
  <si>
    <t>kW</t>
  </si>
  <si>
    <t>Energy distributed</t>
  </si>
  <si>
    <t>Network Utilities: :</t>
  </si>
  <si>
    <t>Network Utilities: Data Distribution Companies:</t>
  </si>
  <si>
    <t>Network Utilities: Electricity Distribution Companies:</t>
  </si>
  <si>
    <t>kVA</t>
  </si>
  <si>
    <t>Network Utilities: Electricity Transmission Companies:</t>
  </si>
  <si>
    <t>Network Utilities: District Cooling/Heating Companies:</t>
  </si>
  <si>
    <t>MW</t>
  </si>
  <si>
    <t>Network Utilities: Water and Sewerage Companies:</t>
  </si>
  <si>
    <t>Water distributed</t>
  </si>
  <si>
    <t>Network Utilities: Gas Distribution Companies:</t>
  </si>
  <si>
    <t>Maximum energy distributed</t>
  </si>
  <si>
    <t>Network Utilities: Other:</t>
  </si>
  <si>
    <t>Power Generation x-Renewables: :</t>
  </si>
  <si>
    <t>Installed capacity</t>
  </si>
  <si>
    <t>Energy generated</t>
  </si>
  <si>
    <t>Power Generation x-Renewables: Independent Power Producers:</t>
  </si>
  <si>
    <t>Power Generation x-Renewables: Independent Water and Power Producers:</t>
  </si>
  <si>
    <t>Power Generation x-Renewables: Other:</t>
  </si>
  <si>
    <t>Renewable Power: :</t>
  </si>
  <si>
    <t>Renewable Power: Wind Power Generation:</t>
  </si>
  <si>
    <t>Renewable Power: Solar Power Generation:</t>
  </si>
  <si>
    <t>Renewable Power: Hydroelectric Power Generation:</t>
  </si>
  <si>
    <t>Renewable Power: Other Renewable Power Generation:</t>
  </si>
  <si>
    <t>Renewable Power: Other Renewable Technologies:</t>
  </si>
  <si>
    <t>Energy discharged</t>
  </si>
  <si>
    <t>Renewable Power: Other:</t>
  </si>
  <si>
    <t>Social Infrastructure: :</t>
  </si>
  <si>
    <t>Social Infrastructure: Defence Services:</t>
  </si>
  <si>
    <t>Accommodation capacity</t>
  </si>
  <si>
    <t>Beds</t>
  </si>
  <si>
    <t>Bed days available</t>
  </si>
  <si>
    <t>Bed days</t>
  </si>
  <si>
    <t>Trainees</t>
  </si>
  <si>
    <t>Trainee days available</t>
  </si>
  <si>
    <t>Trainee days</t>
  </si>
  <si>
    <t>Social Infrastructure: Education Services:</t>
  </si>
  <si>
    <t>Maximum student capacity</t>
  </si>
  <si>
    <t>Average student attendance</t>
  </si>
  <si>
    <t>Social Infrastructure: Government Services:</t>
  </si>
  <si>
    <t>Maximum staff capacity</t>
  </si>
  <si>
    <t>Floor area</t>
  </si>
  <si>
    <t>Average staff attendance</t>
  </si>
  <si>
    <t>Maximum prisoner capacity</t>
  </si>
  <si>
    <t>Average prisoner attendance</t>
  </si>
  <si>
    <t>Maximum light output</t>
  </si>
  <si>
    <t>Lumens</t>
  </si>
  <si>
    <t>Light output</t>
  </si>
  <si>
    <t>Lumen hours</t>
  </si>
  <si>
    <t>Social Infrastructure: Recreational Facilities:</t>
  </si>
  <si>
    <t>Maximum visitor capacity</t>
  </si>
  <si>
    <t>Number of visitors</t>
  </si>
  <si>
    <t>Hectares</t>
  </si>
  <si>
    <t>Social Infrastructure: Health and Social Care Services:</t>
  </si>
  <si>
    <t>Consultation rooms</t>
  </si>
  <si>
    <t>Rooms</t>
  </si>
  <si>
    <t>Ceremonies/year</t>
  </si>
  <si>
    <t>Number of ceremonies</t>
  </si>
  <si>
    <t>Maxium resident capacity</t>
  </si>
  <si>
    <t>Number of residents</t>
  </si>
  <si>
    <t>Social Infrastructure: Other:</t>
  </si>
  <si>
    <t>Maximum user capacity</t>
  </si>
  <si>
    <t>Transport: Car Park Companies:</t>
  </si>
  <si>
    <t>Parking spaces</t>
  </si>
  <si>
    <t>Vehicle hours parked</t>
  </si>
  <si>
    <t>Vehicle hours</t>
  </si>
  <si>
    <t>Landlord port</t>
  </si>
  <si>
    <t>Transport: Port Companies: Landlord port</t>
  </si>
  <si>
    <t>Maximum annual total tonnage</t>
  </si>
  <si>
    <t>Freight volume moved</t>
  </si>
  <si>
    <t>Transport: :</t>
  </si>
  <si>
    <t>Transport: Airport Companies:</t>
  </si>
  <si>
    <t>Traffic units/day</t>
  </si>
  <si>
    <t>Traffic Units</t>
  </si>
  <si>
    <t>Transport: Rail Companies:</t>
  </si>
  <si>
    <t>Number/year</t>
  </si>
  <si>
    <t>Transport: Port Companies:</t>
  </si>
  <si>
    <t>Maximum annual container throughput</t>
  </si>
  <si>
    <t>TEU/year</t>
  </si>
  <si>
    <t>Container volume moved</t>
  </si>
  <si>
    <t>TEU</t>
  </si>
  <si>
    <t>Transport: Road Companies:</t>
  </si>
  <si>
    <t>Peak capacity</t>
  </si>
  <si>
    <t>Vehicles/hour</t>
  </si>
  <si>
    <t>Vehicle kilometres travelled</t>
  </si>
  <si>
    <t>Vehicle km</t>
  </si>
  <si>
    <t>Passengers/hour</t>
  </si>
  <si>
    <t>Passenger kilometres travelled</t>
  </si>
  <si>
    <t>Passenger km</t>
  </si>
  <si>
    <t>Length of network</t>
  </si>
  <si>
    <t>km</t>
  </si>
  <si>
    <t>Train kilometres travelled</t>
  </si>
  <si>
    <t>train km</t>
  </si>
  <si>
    <t>Rolling stock units</t>
  </si>
  <si>
    <t>number</t>
  </si>
  <si>
    <t>Tonnes/day</t>
  </si>
  <si>
    <t>Freight kilometres travelled</t>
  </si>
  <si>
    <t>Tonne km</t>
  </si>
  <si>
    <t>Transport: Other:</t>
  </si>
  <si>
    <t>Transport: Urban Commuter Companies:</t>
  </si>
  <si>
    <t>Transport: Other Transport:</t>
  </si>
  <si>
    <t>Transport: Other Transport: Cold storage and logistics</t>
  </si>
  <si>
    <t>Transport hub/depot</t>
  </si>
  <si>
    <t>Transport: Other Transport: Transport hub/depot</t>
  </si>
  <si>
    <t>Manufacture of biogas and biofuels for use in transport</t>
  </si>
  <si>
    <t>Energy and Water Resources: Energy Resource Processing Companies: Manufacture of biogas and biofuels for use in transport</t>
  </si>
  <si>
    <t>Anaerobic digestion of sewage sludge</t>
  </si>
  <si>
    <t>Environmental Services: Waste Treatment: Anaerobic digestion of sewage sludge</t>
  </si>
  <si>
    <t>Anaerobic digestion of bio-waste</t>
  </si>
  <si>
    <t>Environmental Services: Waste Treatment: Anaerobic digestion of bio-waste</t>
  </si>
  <si>
    <t>Composting of bio-waste</t>
  </si>
  <si>
    <t>Environmental Services: Waste Treatment: Composting of bio-waste</t>
  </si>
  <si>
    <t>Landfill gas capture and utilization</t>
  </si>
  <si>
    <t>Environmental Services: Waste Treatment: Landfill gas capture and utilization</t>
  </si>
  <si>
    <t>Maximum passengers</t>
  </si>
  <si>
    <t>Underground permanent geological storage of CO2</t>
  </si>
  <si>
    <t>Environmental Services: Environmental Management: Underground permanent geological storage of CO2</t>
  </si>
  <si>
    <t>Transport: Water Transport Companies:</t>
  </si>
  <si>
    <t>Kilometres Travelled</t>
  </si>
  <si>
    <t>Tonne</t>
  </si>
  <si>
    <t>Transport:Water Transport Companies: Inland Freight Water Transport</t>
  </si>
  <si>
    <t>Transport:Water Transport Companies: Inland passenger water transport</t>
  </si>
  <si>
    <t>Hydrogen power generation</t>
  </si>
  <si>
    <t>Transport: Airport Companies: Aircraft leasing</t>
  </si>
  <si>
    <t>Aircraft fleet units</t>
  </si>
  <si>
    <t>Aircraft km travelled</t>
  </si>
  <si>
    <t>Data Other</t>
  </si>
  <si>
    <t>Data Infrastructure: Data Other: Database Services</t>
  </si>
  <si>
    <t>Energy and Water Resources: Energy Resource Processing Companies: Bioethanol Fuel</t>
  </si>
  <si>
    <t>Renewable Power: Other Renewable Technologies: Thermal storage</t>
  </si>
  <si>
    <t>Energy Discharged</t>
  </si>
  <si>
    <t>Storage area</t>
  </si>
  <si>
    <t>Transport: Road Companies: Urban Mobility Technology</t>
  </si>
  <si>
    <t>Peak Capacity</t>
  </si>
  <si>
    <t>Transactions</t>
  </si>
  <si>
    <t>Transactions/Year</t>
  </si>
  <si>
    <t>Hydrogen Power Generation</t>
  </si>
  <si>
    <t>Thermal Storage</t>
  </si>
  <si>
    <t>Aircraft Leasing*</t>
  </si>
  <si>
    <t>Hydrogen-Fired Power Generation</t>
  </si>
  <si>
    <t>Hydrogen Fuel Cells</t>
  </si>
  <si>
    <t>Hydrogen Storage</t>
  </si>
  <si>
    <t>Renewable Power: Hydrogen Power Generation</t>
  </si>
  <si>
    <t>Renewable Power: Hydrogen Power Generation: Hydrogen-fired Power Generation</t>
  </si>
  <si>
    <t>Renewable Power: Hydrogen Power Generation: Hydrogen fuel cells</t>
  </si>
  <si>
    <t>Renewable Power: Hydrogen Power Generation: Hydrogen storage</t>
  </si>
  <si>
    <t>Aircraft Leasing</t>
  </si>
  <si>
    <t>Transport: Water Transport Companies: Sea and Coastal Freight Water Transport</t>
  </si>
  <si>
    <t>Transport:Water Transport Companies: Sea and Coastal Passenger Water Transport</t>
  </si>
  <si>
    <t>Cold Storage and Logistics</t>
  </si>
  <si>
    <t>Country or Area</t>
  </si>
  <si>
    <t>M49 Code</t>
  </si>
  <si>
    <t>ISO-alpha2 Code</t>
  </si>
  <si>
    <t>ISO-alpha3 Code</t>
  </si>
  <si>
    <t>Developed / Developing regions</t>
  </si>
  <si>
    <t>Algeria</t>
  </si>
  <si>
    <t>DZ</t>
  </si>
  <si>
    <t>DZA</t>
  </si>
  <si>
    <t>Egypt</t>
  </si>
  <si>
    <t>EG</t>
  </si>
  <si>
    <t>EGY</t>
  </si>
  <si>
    <t>Libya</t>
  </si>
  <si>
    <t>LY</t>
  </si>
  <si>
    <t>LBY</t>
  </si>
  <si>
    <t>Morocco</t>
  </si>
  <si>
    <t>MA</t>
  </si>
  <si>
    <t>MAR</t>
  </si>
  <si>
    <t>Sudan</t>
  </si>
  <si>
    <t>SD</t>
  </si>
  <si>
    <t>SDN</t>
  </si>
  <si>
    <t>Tunisia</t>
  </si>
  <si>
    <t>TN</t>
  </si>
  <si>
    <t>TUN</t>
  </si>
  <si>
    <t>Western Sahara</t>
  </si>
  <si>
    <t>EH</t>
  </si>
  <si>
    <t>ESH</t>
  </si>
  <si>
    <t>British Indian Ocean Territory</t>
  </si>
  <si>
    <t>IO</t>
  </si>
  <si>
    <t>IOT</t>
  </si>
  <si>
    <t>Burundi</t>
  </si>
  <si>
    <t>BI</t>
  </si>
  <si>
    <t>BDI</t>
  </si>
  <si>
    <t>Comoros</t>
  </si>
  <si>
    <t>KM</t>
  </si>
  <si>
    <t>COM</t>
  </si>
  <si>
    <t>Djibouti</t>
  </si>
  <si>
    <t>DJ</t>
  </si>
  <si>
    <t>DJI</t>
  </si>
  <si>
    <t>Eritrea</t>
  </si>
  <si>
    <t>ER</t>
  </si>
  <si>
    <t>ERI</t>
  </si>
  <si>
    <t>Ethiopia</t>
  </si>
  <si>
    <t>ET</t>
  </si>
  <si>
    <t>ETH</t>
  </si>
  <si>
    <t>French Southern Territories</t>
  </si>
  <si>
    <t>TF</t>
  </si>
  <si>
    <t>ATF</t>
  </si>
  <si>
    <t>Kenya</t>
  </si>
  <si>
    <t>KE</t>
  </si>
  <si>
    <t>KEN</t>
  </si>
  <si>
    <t>Madagascar</t>
  </si>
  <si>
    <t>MG</t>
  </si>
  <si>
    <t>MDG</t>
  </si>
  <si>
    <t>Malawi</t>
  </si>
  <si>
    <t>MWI</t>
  </si>
  <si>
    <t>Mauritius</t>
  </si>
  <si>
    <t>MU</t>
  </si>
  <si>
    <t>MUS</t>
  </si>
  <si>
    <t>Mayotte</t>
  </si>
  <si>
    <t>YT</t>
  </si>
  <si>
    <t>MYT</t>
  </si>
  <si>
    <t>Mozambique</t>
  </si>
  <si>
    <t>MZ</t>
  </si>
  <si>
    <t>MOZ</t>
  </si>
  <si>
    <t>Réunion</t>
  </si>
  <si>
    <t>RE</t>
  </si>
  <si>
    <t>REU</t>
  </si>
  <si>
    <t>Rwanda</t>
  </si>
  <si>
    <t>RW</t>
  </si>
  <si>
    <t>RWA</t>
  </si>
  <si>
    <t>Seychelles</t>
  </si>
  <si>
    <t>SC</t>
  </si>
  <si>
    <t>SYC</t>
  </si>
  <si>
    <t>Somalia</t>
  </si>
  <si>
    <t>SO</t>
  </si>
  <si>
    <t>SOM</t>
  </si>
  <si>
    <t>South Sudan</t>
  </si>
  <si>
    <t>SS</t>
  </si>
  <si>
    <t>SSD</t>
  </si>
  <si>
    <t>Uganda</t>
  </si>
  <si>
    <t>UG</t>
  </si>
  <si>
    <t>UGA</t>
  </si>
  <si>
    <t>United Republic of Tanzania</t>
  </si>
  <si>
    <t>TZ</t>
  </si>
  <si>
    <t>TZA</t>
  </si>
  <si>
    <t>Zambia</t>
  </si>
  <si>
    <t>ZM</t>
  </si>
  <si>
    <t>ZMB</t>
  </si>
  <si>
    <t>Zimbabwe</t>
  </si>
  <si>
    <t>ZW</t>
  </si>
  <si>
    <t>ZWE</t>
  </si>
  <si>
    <t>Angola</t>
  </si>
  <si>
    <t>AO</t>
  </si>
  <si>
    <t>AGO</t>
  </si>
  <si>
    <t>Cameroon</t>
  </si>
  <si>
    <t>CM</t>
  </si>
  <si>
    <t>CMR</t>
  </si>
  <si>
    <t>Central African Republic</t>
  </si>
  <si>
    <t>CF</t>
  </si>
  <si>
    <t>CAF</t>
  </si>
  <si>
    <t>Chad</t>
  </si>
  <si>
    <t>TD</t>
  </si>
  <si>
    <t>TCD</t>
  </si>
  <si>
    <t>Congo</t>
  </si>
  <si>
    <t>CG</t>
  </si>
  <si>
    <t>COG</t>
  </si>
  <si>
    <t>Democratic Republic of the Congo</t>
  </si>
  <si>
    <t>CD</t>
  </si>
  <si>
    <t>COD</t>
  </si>
  <si>
    <t>Equatorial Guinea</t>
  </si>
  <si>
    <t>GQ</t>
  </si>
  <si>
    <t>GNQ</t>
  </si>
  <si>
    <t>Gabon</t>
  </si>
  <si>
    <t>GA</t>
  </si>
  <si>
    <t>GAB</t>
  </si>
  <si>
    <t>Sao Tome and Principe</t>
  </si>
  <si>
    <t>ST</t>
  </si>
  <si>
    <t>STP</t>
  </si>
  <si>
    <t>Botswana</t>
  </si>
  <si>
    <t>BW</t>
  </si>
  <si>
    <t>BWA</t>
  </si>
  <si>
    <t>Eswatini</t>
  </si>
  <si>
    <t>SZ</t>
  </si>
  <si>
    <t>SWZ</t>
  </si>
  <si>
    <t>Lesotho</t>
  </si>
  <si>
    <t>LS</t>
  </si>
  <si>
    <t>LSO</t>
  </si>
  <si>
    <t>Namibia</t>
  </si>
  <si>
    <t>NA</t>
  </si>
  <si>
    <t>NAM</t>
  </si>
  <si>
    <t>South Africa</t>
  </si>
  <si>
    <t>ZA</t>
  </si>
  <si>
    <t>ZAF</t>
  </si>
  <si>
    <t>Benin</t>
  </si>
  <si>
    <t>BJ</t>
  </si>
  <si>
    <t>BEN</t>
  </si>
  <si>
    <t>Burkina Faso</t>
  </si>
  <si>
    <t>BF</t>
  </si>
  <si>
    <t>BFA</t>
  </si>
  <si>
    <t>Cabo Verde</t>
  </si>
  <si>
    <t>CV</t>
  </si>
  <si>
    <t>CPV</t>
  </si>
  <si>
    <t>Côte d’Ivoire</t>
  </si>
  <si>
    <t>CI</t>
  </si>
  <si>
    <t>CIV</t>
  </si>
  <si>
    <t>Gambia</t>
  </si>
  <si>
    <t>GM</t>
  </si>
  <si>
    <t>GMB</t>
  </si>
  <si>
    <t>Ghana</t>
  </si>
  <si>
    <t>GH</t>
  </si>
  <si>
    <t>GHA</t>
  </si>
  <si>
    <t>Guinea</t>
  </si>
  <si>
    <t>GN</t>
  </si>
  <si>
    <t>GIN</t>
  </si>
  <si>
    <t>Guinea-Bissau</t>
  </si>
  <si>
    <t>GW</t>
  </si>
  <si>
    <t>GNB</t>
  </si>
  <si>
    <t>Liberia</t>
  </si>
  <si>
    <t>LR</t>
  </si>
  <si>
    <t>LBR</t>
  </si>
  <si>
    <t>Mali</t>
  </si>
  <si>
    <t>ML</t>
  </si>
  <si>
    <t>MLI</t>
  </si>
  <si>
    <t>Mauritania</t>
  </si>
  <si>
    <t>MR</t>
  </si>
  <si>
    <t>MRT</t>
  </si>
  <si>
    <t>Niger</t>
  </si>
  <si>
    <t>NE</t>
  </si>
  <si>
    <t>NER</t>
  </si>
  <si>
    <t>Nigeria</t>
  </si>
  <si>
    <t>NG</t>
  </si>
  <si>
    <t>NGA</t>
  </si>
  <si>
    <t>Saint Helena</t>
  </si>
  <si>
    <t>SH</t>
  </si>
  <si>
    <t>SHN</t>
  </si>
  <si>
    <t>Senegal</t>
  </si>
  <si>
    <t>SN</t>
  </si>
  <si>
    <t>SEN</t>
  </si>
  <si>
    <t>Sierra Leone</t>
  </si>
  <si>
    <t>SL</t>
  </si>
  <si>
    <t>SLE</t>
  </si>
  <si>
    <t>Togo</t>
  </si>
  <si>
    <t>TG</t>
  </si>
  <si>
    <t>TGO</t>
  </si>
  <si>
    <t>Anguilla</t>
  </si>
  <si>
    <t>AI</t>
  </si>
  <si>
    <t>AIA</t>
  </si>
  <si>
    <t>Antigua and Barbuda</t>
  </si>
  <si>
    <t>AG</t>
  </si>
  <si>
    <t>ATG</t>
  </si>
  <si>
    <t>Aruba</t>
  </si>
  <si>
    <t>AW</t>
  </si>
  <si>
    <t>ABW</t>
  </si>
  <si>
    <t>Bahamas</t>
  </si>
  <si>
    <t>BS</t>
  </si>
  <si>
    <t>BHS</t>
  </si>
  <si>
    <t>Barbados</t>
  </si>
  <si>
    <t>BB</t>
  </si>
  <si>
    <t>BRB</t>
  </si>
  <si>
    <t>Bonaire, Sint Eustatius and Saba</t>
  </si>
  <si>
    <t>BQ</t>
  </si>
  <si>
    <t>BES</t>
  </si>
  <si>
    <t>British Virgin Islands</t>
  </si>
  <si>
    <t>VG</t>
  </si>
  <si>
    <t>VGB</t>
  </si>
  <si>
    <t>Cayman Islands</t>
  </si>
  <si>
    <t>KY</t>
  </si>
  <si>
    <t>CYM</t>
  </si>
  <si>
    <t>Cuba</t>
  </si>
  <si>
    <t>CU</t>
  </si>
  <si>
    <t>CUB</t>
  </si>
  <si>
    <t>Curaçao</t>
  </si>
  <si>
    <t>CW</t>
  </si>
  <si>
    <t>CUW</t>
  </si>
  <si>
    <t>Dominica</t>
  </si>
  <si>
    <t>DM</t>
  </si>
  <si>
    <t>DMA</t>
  </si>
  <si>
    <t>Dominican Republic</t>
  </si>
  <si>
    <t>DO</t>
  </si>
  <si>
    <t>DOM</t>
  </si>
  <si>
    <t>Grenada</t>
  </si>
  <si>
    <t>GD</t>
  </si>
  <si>
    <t>GRD</t>
  </si>
  <si>
    <t>Guadeloupe</t>
  </si>
  <si>
    <t>GP</t>
  </si>
  <si>
    <t>GLP</t>
  </si>
  <si>
    <t>Haiti</t>
  </si>
  <si>
    <t>HT</t>
  </si>
  <si>
    <t>HTI</t>
  </si>
  <si>
    <t>Jamaica</t>
  </si>
  <si>
    <t>JM</t>
  </si>
  <si>
    <t>JAM</t>
  </si>
  <si>
    <t>Martinique</t>
  </si>
  <si>
    <t>MQ</t>
  </si>
  <si>
    <t>MTQ</t>
  </si>
  <si>
    <t>Montserrat</t>
  </si>
  <si>
    <t>MS</t>
  </si>
  <si>
    <t>MSR</t>
  </si>
  <si>
    <t>Puerto Rico</t>
  </si>
  <si>
    <t>PR</t>
  </si>
  <si>
    <t>PRI</t>
  </si>
  <si>
    <t>Saint Barthélemy</t>
  </si>
  <si>
    <t>BL</t>
  </si>
  <si>
    <t>BLM</t>
  </si>
  <si>
    <t>Saint Kitts and Nevis</t>
  </si>
  <si>
    <t>KN</t>
  </si>
  <si>
    <t>KNA</t>
  </si>
  <si>
    <t>Saint Lucia</t>
  </si>
  <si>
    <t>LC</t>
  </si>
  <si>
    <t>LCA</t>
  </si>
  <si>
    <t>Saint Martin (French Part)</t>
  </si>
  <si>
    <t>MF</t>
  </si>
  <si>
    <t>MAF</t>
  </si>
  <si>
    <t>Saint Vincent and the Grenadines</t>
  </si>
  <si>
    <t>VC</t>
  </si>
  <si>
    <t>VCT</t>
  </si>
  <si>
    <t>Sint Maarten (Dutch part)</t>
  </si>
  <si>
    <t>SX</t>
  </si>
  <si>
    <t>SXM</t>
  </si>
  <si>
    <t>Trinidad and Tobago</t>
  </si>
  <si>
    <t>TT</t>
  </si>
  <si>
    <t>TTO</t>
  </si>
  <si>
    <t>Turks and Caicos Islands</t>
  </si>
  <si>
    <t>TC</t>
  </si>
  <si>
    <t>TCA</t>
  </si>
  <si>
    <t>United States Virgin Islands</t>
  </si>
  <si>
    <t>VI</t>
  </si>
  <si>
    <t>VIR</t>
  </si>
  <si>
    <t>Belize</t>
  </si>
  <si>
    <t>BZ</t>
  </si>
  <si>
    <t>BLZ</t>
  </si>
  <si>
    <t>Costa Rica</t>
  </si>
  <si>
    <t>CR</t>
  </si>
  <si>
    <t>CRI</t>
  </si>
  <si>
    <t>El Salvador</t>
  </si>
  <si>
    <t>SV</t>
  </si>
  <si>
    <t>SLV</t>
  </si>
  <si>
    <t>Guatemala</t>
  </si>
  <si>
    <t>GT</t>
  </si>
  <si>
    <t>GTM</t>
  </si>
  <si>
    <t>Honduras</t>
  </si>
  <si>
    <t>HN</t>
  </si>
  <si>
    <t>HND</t>
  </si>
  <si>
    <t>Mexico</t>
  </si>
  <si>
    <t>MX</t>
  </si>
  <si>
    <t>MEX</t>
  </si>
  <si>
    <t>Nicaragua</t>
  </si>
  <si>
    <t>NI</t>
  </si>
  <si>
    <t>NIC</t>
  </si>
  <si>
    <t>Panama</t>
  </si>
  <si>
    <t>PA</t>
  </si>
  <si>
    <t>PAN</t>
  </si>
  <si>
    <t>Argentina</t>
  </si>
  <si>
    <t>AR</t>
  </si>
  <si>
    <t>ARG</t>
  </si>
  <si>
    <t>Bolivia (Plurinational State of)</t>
  </si>
  <si>
    <t>BO</t>
  </si>
  <si>
    <t>BOL</t>
  </si>
  <si>
    <t>Bouvet Island</t>
  </si>
  <si>
    <t>BV</t>
  </si>
  <si>
    <t>BVT</t>
  </si>
  <si>
    <t>Brazil</t>
  </si>
  <si>
    <t>BR</t>
  </si>
  <si>
    <t>BRA</t>
  </si>
  <si>
    <t>Chile</t>
  </si>
  <si>
    <t>CL</t>
  </si>
  <si>
    <t>CHL</t>
  </si>
  <si>
    <t>Colombia</t>
  </si>
  <si>
    <t>CO</t>
  </si>
  <si>
    <t>COL</t>
  </si>
  <si>
    <t>Ecuador</t>
  </si>
  <si>
    <t>EC</t>
  </si>
  <si>
    <t>ECU</t>
  </si>
  <si>
    <t>Falkland Islands (Malvinas)</t>
  </si>
  <si>
    <t>FK</t>
  </si>
  <si>
    <t>FLK</t>
  </si>
  <si>
    <t>French Guiana</t>
  </si>
  <si>
    <t>GF</t>
  </si>
  <si>
    <t>GUF</t>
  </si>
  <si>
    <t>Guyana</t>
  </si>
  <si>
    <t>GY</t>
  </si>
  <si>
    <t>GUY</t>
  </si>
  <si>
    <t>Paraguay</t>
  </si>
  <si>
    <t>PY</t>
  </si>
  <si>
    <t>PRY</t>
  </si>
  <si>
    <t>Peru</t>
  </si>
  <si>
    <t>PE</t>
  </si>
  <si>
    <t>PER</t>
  </si>
  <si>
    <t>South Georgia and the South Sandwich Islands</t>
  </si>
  <si>
    <t>GS</t>
  </si>
  <si>
    <t>SGS</t>
  </si>
  <si>
    <t>Suriname</t>
  </si>
  <si>
    <t>SR</t>
  </si>
  <si>
    <t>SUR</t>
  </si>
  <si>
    <t>Uruguay</t>
  </si>
  <si>
    <t>UY</t>
  </si>
  <si>
    <t>URY</t>
  </si>
  <si>
    <t>Venezuela (Bolivarian Republic of)</t>
  </si>
  <si>
    <t>VE</t>
  </si>
  <si>
    <t>VEN</t>
  </si>
  <si>
    <t>Bermuda</t>
  </si>
  <si>
    <t>BM</t>
  </si>
  <si>
    <t>BMU</t>
  </si>
  <si>
    <t>Canada</t>
  </si>
  <si>
    <t>CA</t>
  </si>
  <si>
    <t>CAN</t>
  </si>
  <si>
    <t>Greenland</t>
  </si>
  <si>
    <t>GL</t>
  </si>
  <si>
    <t>GRL</t>
  </si>
  <si>
    <t>Saint Pierre and Miquelon</t>
  </si>
  <si>
    <t>PM</t>
  </si>
  <si>
    <t>SPM</t>
  </si>
  <si>
    <t>United States of America</t>
  </si>
  <si>
    <t>US</t>
  </si>
  <si>
    <t>USA</t>
  </si>
  <si>
    <t>Antarctica</t>
  </si>
  <si>
    <t>AQ</t>
  </si>
  <si>
    <t>ATA</t>
  </si>
  <si>
    <t>Kazakhstan</t>
  </si>
  <si>
    <t>KZ</t>
  </si>
  <si>
    <t>KAZ</t>
  </si>
  <si>
    <t>Kyrgyzstan</t>
  </si>
  <si>
    <t>KG</t>
  </si>
  <si>
    <t>KGZ</t>
  </si>
  <si>
    <t>Tajikistan</t>
  </si>
  <si>
    <t>TJ</t>
  </si>
  <si>
    <t>TJK</t>
  </si>
  <si>
    <t>Turkmenistan</t>
  </si>
  <si>
    <t>TM</t>
  </si>
  <si>
    <t>TKM</t>
  </si>
  <si>
    <t>Uzbekistan</t>
  </si>
  <si>
    <t>UZ</t>
  </si>
  <si>
    <t>UZB</t>
  </si>
  <si>
    <t>China</t>
  </si>
  <si>
    <t>CN</t>
  </si>
  <si>
    <t>CHN</t>
  </si>
  <si>
    <t>China, Hong Kong Special Administrative Region</t>
  </si>
  <si>
    <t>HK</t>
  </si>
  <si>
    <t>HKG</t>
  </si>
  <si>
    <t>China, Macao Special Administrative Region</t>
  </si>
  <si>
    <t>MO</t>
  </si>
  <si>
    <t>MAC</t>
  </si>
  <si>
    <t>Democratic People's Republic of Korea</t>
  </si>
  <si>
    <t>KP</t>
  </si>
  <si>
    <t>PRK</t>
  </si>
  <si>
    <t>Japan</t>
  </si>
  <si>
    <t>JP</t>
  </si>
  <si>
    <t>JPN</t>
  </si>
  <si>
    <t>Mongolia</t>
  </si>
  <si>
    <t>MN</t>
  </si>
  <si>
    <t>MNG</t>
  </si>
  <si>
    <t>Republic of Korea</t>
  </si>
  <si>
    <t>KR</t>
  </si>
  <si>
    <t>KOR</t>
  </si>
  <si>
    <t>Brunei Darussalam</t>
  </si>
  <si>
    <t>BN</t>
  </si>
  <si>
    <t>BRN</t>
  </si>
  <si>
    <t>Cambodia</t>
  </si>
  <si>
    <t>KH</t>
  </si>
  <si>
    <t>KHM</t>
  </si>
  <si>
    <t>Indonesia</t>
  </si>
  <si>
    <t>ID</t>
  </si>
  <si>
    <t>IDN</t>
  </si>
  <si>
    <t>Lao People's Democratic Republic</t>
  </si>
  <si>
    <t>LA</t>
  </si>
  <si>
    <t>LAO</t>
  </si>
  <si>
    <t>Malaysia</t>
  </si>
  <si>
    <t>MY</t>
  </si>
  <si>
    <t>MYS</t>
  </si>
  <si>
    <t>Myanmar</t>
  </si>
  <si>
    <t>MM</t>
  </si>
  <si>
    <t>MMR</t>
  </si>
  <si>
    <t>Philippines</t>
  </si>
  <si>
    <t>PH</t>
  </si>
  <si>
    <t>PHL</t>
  </si>
  <si>
    <t>Singapore</t>
  </si>
  <si>
    <t>SG</t>
  </si>
  <si>
    <t>SGP</t>
  </si>
  <si>
    <t>Thailand</t>
  </si>
  <si>
    <t>TH</t>
  </si>
  <si>
    <t>THA</t>
  </si>
  <si>
    <t>Timor-Leste</t>
  </si>
  <si>
    <t>TL</t>
  </si>
  <si>
    <t>TLS</t>
  </si>
  <si>
    <t>Viet Nam</t>
  </si>
  <si>
    <t>VN</t>
  </si>
  <si>
    <t>VNM</t>
  </si>
  <si>
    <t>Afghanistan</t>
  </si>
  <si>
    <t>AF</t>
  </si>
  <si>
    <t>AFG</t>
  </si>
  <si>
    <t>Bangladesh</t>
  </si>
  <si>
    <t>BD</t>
  </si>
  <si>
    <t>BGD</t>
  </si>
  <si>
    <t>Bhutan</t>
  </si>
  <si>
    <t>BT</t>
  </si>
  <si>
    <t>BTN</t>
  </si>
  <si>
    <t>India</t>
  </si>
  <si>
    <t>IN</t>
  </si>
  <si>
    <t>IND</t>
  </si>
  <si>
    <t>Iran (Islamic Republic of)</t>
  </si>
  <si>
    <t>IR</t>
  </si>
  <si>
    <t>IRN</t>
  </si>
  <si>
    <t>Maldives</t>
  </si>
  <si>
    <t>MV</t>
  </si>
  <si>
    <t>MDV</t>
  </si>
  <si>
    <t>Nepal</t>
  </si>
  <si>
    <t>NP</t>
  </si>
  <si>
    <t>NPL</t>
  </si>
  <si>
    <t>Pakistan</t>
  </si>
  <si>
    <t>PK</t>
  </si>
  <si>
    <t>PAK</t>
  </si>
  <si>
    <t>Sri Lanka</t>
  </si>
  <si>
    <t>LK</t>
  </si>
  <si>
    <t>LKA</t>
  </si>
  <si>
    <t>Armenia</t>
  </si>
  <si>
    <t>AM</t>
  </si>
  <si>
    <t>ARM</t>
  </si>
  <si>
    <t>Azerbaijan</t>
  </si>
  <si>
    <t>AZ</t>
  </si>
  <si>
    <t>AZE</t>
  </si>
  <si>
    <t>Bahrain</t>
  </si>
  <si>
    <t>BH</t>
  </si>
  <si>
    <t>BHR</t>
  </si>
  <si>
    <t>Cyprus</t>
  </si>
  <si>
    <t>CY</t>
  </si>
  <si>
    <t>CYP</t>
  </si>
  <si>
    <t>Georgia</t>
  </si>
  <si>
    <t>GE</t>
  </si>
  <si>
    <t>GEO</t>
  </si>
  <si>
    <t>Iraq</t>
  </si>
  <si>
    <t>IQ</t>
  </si>
  <si>
    <t>IRQ</t>
  </si>
  <si>
    <t>Israel</t>
  </si>
  <si>
    <t>IL</t>
  </si>
  <si>
    <t>ISR</t>
  </si>
  <si>
    <t>Jordan</t>
  </si>
  <si>
    <t>JO</t>
  </si>
  <si>
    <t>JOR</t>
  </si>
  <si>
    <t>Kuwait</t>
  </si>
  <si>
    <t>KW</t>
  </si>
  <si>
    <t>KWT</t>
  </si>
  <si>
    <t>Lebanon</t>
  </si>
  <si>
    <t>LB</t>
  </si>
  <si>
    <t>LBN</t>
  </si>
  <si>
    <t>Oman</t>
  </si>
  <si>
    <t>OM</t>
  </si>
  <si>
    <t>OMN</t>
  </si>
  <si>
    <t>Qatar</t>
  </si>
  <si>
    <t>QA</t>
  </si>
  <si>
    <t>QAT</t>
  </si>
  <si>
    <t>Saudi Arabia</t>
  </si>
  <si>
    <t>SA</t>
  </si>
  <si>
    <t>SAU</t>
  </si>
  <si>
    <t>State of Palestine</t>
  </si>
  <si>
    <t>PS</t>
  </si>
  <si>
    <t>PSE</t>
  </si>
  <si>
    <t>Syrian Arab Republic</t>
  </si>
  <si>
    <t>SY</t>
  </si>
  <si>
    <t>SYR</t>
  </si>
  <si>
    <t>Turkey</t>
  </si>
  <si>
    <t>TR</t>
  </si>
  <si>
    <t>TUR</t>
  </si>
  <si>
    <t>United Arab Emirates</t>
  </si>
  <si>
    <t>AE</t>
  </si>
  <si>
    <t>ARE</t>
  </si>
  <si>
    <t>Yemen</t>
  </si>
  <si>
    <t>YE</t>
  </si>
  <si>
    <t>YEM</t>
  </si>
  <si>
    <t>Belarus</t>
  </si>
  <si>
    <t>BY</t>
  </si>
  <si>
    <t>BLR</t>
  </si>
  <si>
    <t>Bulgaria</t>
  </si>
  <si>
    <t>BG</t>
  </si>
  <si>
    <t>BGR</t>
  </si>
  <si>
    <t>Czechia</t>
  </si>
  <si>
    <t>CZ</t>
  </si>
  <si>
    <t>CZE</t>
  </si>
  <si>
    <t>Hungary</t>
  </si>
  <si>
    <t>HU</t>
  </si>
  <si>
    <t>HUN</t>
  </si>
  <si>
    <t>Poland</t>
  </si>
  <si>
    <t>PL</t>
  </si>
  <si>
    <t>POL</t>
  </si>
  <si>
    <t>Republic of Moldova</t>
  </si>
  <si>
    <t>MD</t>
  </si>
  <si>
    <t>MDA</t>
  </si>
  <si>
    <t>Romania</t>
  </si>
  <si>
    <t>RO</t>
  </si>
  <si>
    <t>ROU</t>
  </si>
  <si>
    <t>Russian Federation</t>
  </si>
  <si>
    <t>RU</t>
  </si>
  <si>
    <t>RUS</t>
  </si>
  <si>
    <t>Slovakia</t>
  </si>
  <si>
    <t>SK</t>
  </si>
  <si>
    <t>SVK</t>
  </si>
  <si>
    <t>Ukraine</t>
  </si>
  <si>
    <t>UA</t>
  </si>
  <si>
    <t>UKR</t>
  </si>
  <si>
    <t>Åland Islands</t>
  </si>
  <si>
    <t>AX</t>
  </si>
  <si>
    <t>ALA</t>
  </si>
  <si>
    <t>Guernsey</t>
  </si>
  <si>
    <t>GG</t>
  </si>
  <si>
    <t>GGY</t>
  </si>
  <si>
    <t>Jersey</t>
  </si>
  <si>
    <t>JE</t>
  </si>
  <si>
    <t>JEY</t>
  </si>
  <si>
    <t>Sark</t>
  </si>
  <si>
    <t>Denmark</t>
  </si>
  <si>
    <t>DK</t>
  </si>
  <si>
    <t>DNK</t>
  </si>
  <si>
    <t>Estonia</t>
  </si>
  <si>
    <t>EE</t>
  </si>
  <si>
    <t>EST</t>
  </si>
  <si>
    <t>Faroe Islands</t>
  </si>
  <si>
    <t>FO</t>
  </si>
  <si>
    <t>FRO</t>
  </si>
  <si>
    <t>Finland</t>
  </si>
  <si>
    <t>FI</t>
  </si>
  <si>
    <t>FIN</t>
  </si>
  <si>
    <t>Iceland</t>
  </si>
  <si>
    <t>IS</t>
  </si>
  <si>
    <t>ISL</t>
  </si>
  <si>
    <t>Ireland</t>
  </si>
  <si>
    <t>IE</t>
  </si>
  <si>
    <t>IRL</t>
  </si>
  <si>
    <t>Isle of Man</t>
  </si>
  <si>
    <t>IM</t>
  </si>
  <si>
    <t>IMN</t>
  </si>
  <si>
    <t>Latvia</t>
  </si>
  <si>
    <t>LV</t>
  </si>
  <si>
    <t>LVA</t>
  </si>
  <si>
    <t>Lithuania</t>
  </si>
  <si>
    <t>LT</t>
  </si>
  <si>
    <t>LTU</t>
  </si>
  <si>
    <t>Norway</t>
  </si>
  <si>
    <t>NO</t>
  </si>
  <si>
    <t>NOR</t>
  </si>
  <si>
    <t>Svalbard and Jan Mayen Islands</t>
  </si>
  <si>
    <t>SJ</t>
  </si>
  <si>
    <t>SJM</t>
  </si>
  <si>
    <t>Sweden</t>
  </si>
  <si>
    <t>SE</t>
  </si>
  <si>
    <t>SWE</t>
  </si>
  <si>
    <t>United Kingdom of Great Britain and Northern Ireland</t>
  </si>
  <si>
    <t>GB</t>
  </si>
  <si>
    <t>GBR</t>
  </si>
  <si>
    <t>Albania</t>
  </si>
  <si>
    <t>AL</t>
  </si>
  <si>
    <t>ALB</t>
  </si>
  <si>
    <t>Andorra</t>
  </si>
  <si>
    <t>AD</t>
  </si>
  <si>
    <t>AND</t>
  </si>
  <si>
    <t>Bosnia and Herzegovina</t>
  </si>
  <si>
    <t>BA</t>
  </si>
  <si>
    <t>BIH</t>
  </si>
  <si>
    <t>Croatia</t>
  </si>
  <si>
    <t>HR</t>
  </si>
  <si>
    <t>HRV</t>
  </si>
  <si>
    <t>Gibraltar</t>
  </si>
  <si>
    <t>GI</t>
  </si>
  <si>
    <t>GIB</t>
  </si>
  <si>
    <t>Greece</t>
  </si>
  <si>
    <t>GR</t>
  </si>
  <si>
    <t>GRC</t>
  </si>
  <si>
    <t>Holy See</t>
  </si>
  <si>
    <t>VA</t>
  </si>
  <si>
    <t>VAT</t>
  </si>
  <si>
    <t>Italy</t>
  </si>
  <si>
    <t>IT</t>
  </si>
  <si>
    <t>ITA</t>
  </si>
  <si>
    <t>Malta</t>
  </si>
  <si>
    <t>MT</t>
  </si>
  <si>
    <t>MLT</t>
  </si>
  <si>
    <t>Montenegro</t>
  </si>
  <si>
    <t>ME</t>
  </si>
  <si>
    <t>MNE</t>
  </si>
  <si>
    <t>North Macedonia</t>
  </si>
  <si>
    <t>MK</t>
  </si>
  <si>
    <t>MKD</t>
  </si>
  <si>
    <t>Portugal</t>
  </si>
  <si>
    <t>PT</t>
  </si>
  <si>
    <t>PRT</t>
  </si>
  <si>
    <t>San Marino</t>
  </si>
  <si>
    <t>SM</t>
  </si>
  <si>
    <t>SMR</t>
  </si>
  <si>
    <t>Serbia</t>
  </si>
  <si>
    <t>RS</t>
  </si>
  <si>
    <t>SRB</t>
  </si>
  <si>
    <t>Slovenia</t>
  </si>
  <si>
    <t>SI</t>
  </si>
  <si>
    <t>SVN</t>
  </si>
  <si>
    <t>Spain</t>
  </si>
  <si>
    <t>ES</t>
  </si>
  <si>
    <t>ESP</t>
  </si>
  <si>
    <t>Austria</t>
  </si>
  <si>
    <t>AT</t>
  </si>
  <si>
    <t>AUT</t>
  </si>
  <si>
    <t>Belgium</t>
  </si>
  <si>
    <t>BE</t>
  </si>
  <si>
    <t>BEL</t>
  </si>
  <si>
    <t>France</t>
  </si>
  <si>
    <t>FR</t>
  </si>
  <si>
    <t>FRA</t>
  </si>
  <si>
    <t>Germany</t>
  </si>
  <si>
    <t>DE</t>
  </si>
  <si>
    <t>DEU</t>
  </si>
  <si>
    <t>Liechtenstein</t>
  </si>
  <si>
    <t>LI</t>
  </si>
  <si>
    <t>LIE</t>
  </si>
  <si>
    <t>Luxembourg</t>
  </si>
  <si>
    <t>LU</t>
  </si>
  <si>
    <t>LUX</t>
  </si>
  <si>
    <t>Monaco</t>
  </si>
  <si>
    <t>MC</t>
  </si>
  <si>
    <t>MCO</t>
  </si>
  <si>
    <t>Netherlands</t>
  </si>
  <si>
    <t>NL</t>
  </si>
  <si>
    <t>NLD</t>
  </si>
  <si>
    <t>Switzerland</t>
  </si>
  <si>
    <t>CH</t>
  </si>
  <si>
    <t>CHE</t>
  </si>
  <si>
    <t>Australia</t>
  </si>
  <si>
    <t>AU</t>
  </si>
  <si>
    <t>AUS</t>
  </si>
  <si>
    <t>Christmas Island</t>
  </si>
  <si>
    <t>CX</t>
  </si>
  <si>
    <t>CXR</t>
  </si>
  <si>
    <t>Cocos (Keeling) Islands</t>
  </si>
  <si>
    <t>CC</t>
  </si>
  <si>
    <t>CCK</t>
  </si>
  <si>
    <t>Heard Island and McDonald Islands</t>
  </si>
  <si>
    <t>HM</t>
  </si>
  <si>
    <t>HMD</t>
  </si>
  <si>
    <t>New Zealand</t>
  </si>
  <si>
    <t>NZ</t>
  </si>
  <si>
    <t>NZL</t>
  </si>
  <si>
    <t>Norfolk Island</t>
  </si>
  <si>
    <t>NF</t>
  </si>
  <si>
    <t>NFK</t>
  </si>
  <si>
    <t>Fiji</t>
  </si>
  <si>
    <t>FJ</t>
  </si>
  <si>
    <t>FJI</t>
  </si>
  <si>
    <t>New Caledonia</t>
  </si>
  <si>
    <t>NC</t>
  </si>
  <si>
    <t>NCL</t>
  </si>
  <si>
    <t>Papua New Guinea</t>
  </si>
  <si>
    <t>PG</t>
  </si>
  <si>
    <t>PNG</t>
  </si>
  <si>
    <t>Solomon Islands</t>
  </si>
  <si>
    <t>SB</t>
  </si>
  <si>
    <t>SLB</t>
  </si>
  <si>
    <t>Vanuatu</t>
  </si>
  <si>
    <t>VU</t>
  </si>
  <si>
    <t>VUT</t>
  </si>
  <si>
    <t>Guam</t>
  </si>
  <si>
    <t>GU</t>
  </si>
  <si>
    <t>GUM</t>
  </si>
  <si>
    <t>Kiribati</t>
  </si>
  <si>
    <t>KI</t>
  </si>
  <si>
    <t>KIR</t>
  </si>
  <si>
    <t>Marshall Islands</t>
  </si>
  <si>
    <t>MH</t>
  </si>
  <si>
    <t>MHL</t>
  </si>
  <si>
    <t>Micronesia (Federated States of)</t>
  </si>
  <si>
    <t>FM</t>
  </si>
  <si>
    <t>FSM</t>
  </si>
  <si>
    <t>Nauru</t>
  </si>
  <si>
    <t>NR</t>
  </si>
  <si>
    <t>NRU</t>
  </si>
  <si>
    <t>Northern Mariana Islands</t>
  </si>
  <si>
    <t>MP</t>
  </si>
  <si>
    <t>MNP</t>
  </si>
  <si>
    <t>Palau</t>
  </si>
  <si>
    <t>PW</t>
  </si>
  <si>
    <t>PLW</t>
  </si>
  <si>
    <t>United States Minor Outlying Islands</t>
  </si>
  <si>
    <t>UM</t>
  </si>
  <si>
    <t>UMI</t>
  </si>
  <si>
    <t>American Samoa</t>
  </si>
  <si>
    <t>AS</t>
  </si>
  <si>
    <t>ASM</t>
  </si>
  <si>
    <t>Cook Islands</t>
  </si>
  <si>
    <t>CK</t>
  </si>
  <si>
    <t>COK</t>
  </si>
  <si>
    <t>French Polynesia</t>
  </si>
  <si>
    <t>PF</t>
  </si>
  <si>
    <t>PYF</t>
  </si>
  <si>
    <t>Niue</t>
  </si>
  <si>
    <t>NU</t>
  </si>
  <si>
    <t>NIU</t>
  </si>
  <si>
    <t>Pitcairn</t>
  </si>
  <si>
    <t>PN</t>
  </si>
  <si>
    <t>PCN</t>
  </si>
  <si>
    <t>Samoa</t>
  </si>
  <si>
    <t>WS</t>
  </si>
  <si>
    <t>WSM</t>
  </si>
  <si>
    <t>Tokelau</t>
  </si>
  <si>
    <t>TK</t>
  </si>
  <si>
    <t>TKL</t>
  </si>
  <si>
    <t>Tonga</t>
  </si>
  <si>
    <t>TO</t>
  </si>
  <si>
    <t>TON</t>
  </si>
  <si>
    <t>Tuvalu</t>
  </si>
  <si>
    <t>TV</t>
  </si>
  <si>
    <t>TUV</t>
  </si>
  <si>
    <t>Wallis and Futuna Islands</t>
  </si>
  <si>
    <t>WF</t>
  </si>
  <si>
    <t>WLF</t>
  </si>
  <si>
    <t>IC10</t>
  </si>
  <si>
    <t>Stand-alone power generation using a range of technologies except wind, solar, and other renewable sources.</t>
  </si>
  <si>
    <t>IC1010</t>
  </si>
  <si>
    <t>Independent power producers (IPP) provide electricity to power distribution and transmission companies or directly to industrial or commercial clients.</t>
  </si>
  <si>
    <t>IC101010</t>
  </si>
  <si>
    <t>Nuclear power plants heat water in producing steam using nuclear reactors combined with the Rankine cycle. It is a nuclear fission process whereby the steam is used to spin large turbines that generate electricity.</t>
  </si>
  <si>
    <t>IC101020</t>
  </si>
  <si>
    <t>Gas-fired power plants that utilise Open-cycle gas turbine (OCGT) and Combined Cycle gas turbine (CCGT) technologies. OCGT plants burn natural gas to create a pressurised gas as the working fluid used to turn a turbine to extract energy in the form of electricity.While CCGT plants employ both gas turbine and steam turbines in combination to maximise electricity output where it uses the resulting waste heat from the gas turbine to produce steam to run the steam turbine.</t>
  </si>
  <si>
    <t>IC101030</t>
  </si>
  <si>
    <t>Coal-fired plants where coal is pulverized and injected into a boiler and burned to produce steam that flows into a turbine that spins a generator to generate electricity.</t>
  </si>
  <si>
    <t>IC101040</t>
  </si>
  <si>
    <t>Cogeneration power plant that concurrently generates electricity and thermal energy used for a district or industrial heating from a single fuel source.</t>
  </si>
  <si>
    <t>IC101050</t>
  </si>
  <si>
    <t>Power plant where crude oil and gaseous fuels other than natural gas are used to generate electricity.</t>
  </si>
  <si>
    <t>IC1020</t>
  </si>
  <si>
    <t>Independent water and power producers (IWPP) are power producers with a colocated water-desalination or filtration facility. Industrial, potable, or ultra-pure water is typically a by-product of the power generation process.</t>
  </si>
  <si>
    <t>IC102010</t>
  </si>
  <si>
    <t>Power producers with a  co-located water-desalination or filtration facility. Industrial, potable, or ultra-pure water is typically a by-product of the power generation process.</t>
  </si>
  <si>
    <t>IC20</t>
  </si>
  <si>
    <t>Companies involved in the treatment of water, wastewater, and solid waste for sanitation and reuse purposes.</t>
  </si>
  <si>
    <t>IC2010</t>
  </si>
  <si>
    <t>Waste treatment services include the collection and disposal of waste refuse from residential, commercial, or industrial sources.</t>
  </si>
  <si>
    <t>IC201010</t>
  </si>
  <si>
    <t>Waste treatment facilities that treat common residential, commercial and industrial waste that is considered non-hazardous in solid or non-solid states. The facilities include landfills, transfer stations, compost facilities, recyclers, and processors.</t>
  </si>
  <si>
    <t>IC201020</t>
  </si>
  <si>
    <t>Waste treatment facilities that are meant for hazardous waste originating from residential, commercial or industrial sources whereby the treatment involves chemical, biological and physical methods. The facilities also have a safety containment system for temporary storage before landfill disposal.</t>
  </si>
  <si>
    <t>IC201030</t>
  </si>
  <si>
    <t xml:space="preserve">Power plants that burn solid waste at a high temperature to produce superheated steam that drives generators to produce electricity. </t>
  </si>
  <si>
    <t>IC201040</t>
  </si>
  <si>
    <t>Waste incineration</t>
  </si>
  <si>
    <t>A plant that incinerates waste through a moving grate, rotary kiln, thermal oxidizers for gases, fumes, and liquid waste. The types of waste include residential, hazardous, medical, and many others. No electricity as by-product.</t>
  </si>
  <si>
    <t>IC201050</t>
  </si>
  <si>
    <t xml:space="preserve">Waste treatment facilities that treat gaseous waste via thermal and dry or wet gas treatment. </t>
  </si>
  <si>
    <t>IC2020</t>
  </si>
  <si>
    <t>Stand-alone water treatment companies produce water for various uses, including residential, commercial, and industrial end users.</t>
  </si>
  <si>
    <t>IC202010</t>
  </si>
  <si>
    <t>A water treatment facility that removes impurities in the raw water collected from a lake, reservoir or river to produce water that is consumable for humans. Water flows into the tank, where coagulation, flocculation, and clarification, followed by sedimentation, occur.</t>
  </si>
  <si>
    <t>IC202020</t>
  </si>
  <si>
    <t>Industrial wastewater treatment is used to treat contaminated waters by industrial activities before it can be reused or release into the environment.</t>
  </si>
  <si>
    <t>IC202030</t>
  </si>
  <si>
    <t>A facility that removes salt and other elements from water in order to generate clean water. Typically, it separates water molecules from seawater using reverse osmosis technology.</t>
  </si>
  <si>
    <t>IC202040</t>
  </si>
  <si>
    <t>A water dam is a structure built across a river or a stream used to supply water for agriculture, industrial uses and household uses.</t>
  </si>
  <si>
    <t>IC2030</t>
  </si>
  <si>
    <t>Stand-alone wastewater treatment companies treat wastewater from residential, commercial, and industrial sources to a certain discharge or reuse standard.</t>
  </si>
  <si>
    <t>IC203010</t>
  </si>
  <si>
    <t>Residential wastewater treatment facility employed to reduce contamination level for reuse. Those include Constructed wetlands, biogas settlers, anaerobic baffled reactors, septic tanks, leach fields, evapo-transpiration beds, and surface or subsurface groundwater recharge.</t>
  </si>
  <si>
    <t>IC203020</t>
  </si>
  <si>
    <t>Companies that employ Industries wastewater purification and recycle for reuse through methods such as sedimentation, aerobic biological treatment, oxidation ponds, biological nutrient removal and disinfection.</t>
  </si>
  <si>
    <t>IC2040</t>
  </si>
  <si>
    <t>Environmental management companies invest in projects that conserve natural resources, protect habitats, and control hazards.</t>
  </si>
  <si>
    <t>IC204010</t>
  </si>
  <si>
    <t>Drainage infrastructure system to hold rainwater in order to prevent urban flooding.  This includes temporary rainwater storage tanks and drains and canals. The flood control infrastructure also includes temporary flood barriers such as sheet-piling or raised embankments in flood-prone areas.</t>
  </si>
  <si>
    <t>IC204020</t>
  </si>
  <si>
    <t>Lock systems that protect marine habitats, control connectivity between rivers and their tributaries and barriers that keep seawater out at the coastal for flood protection</t>
  </si>
  <si>
    <t>IC204030</t>
  </si>
  <si>
    <t>Energy efficient infrastructure that helps reduce energy demand, while improving energy efficiency and prioritizing emission reductions</t>
  </si>
  <si>
    <t>IC204040</t>
  </si>
  <si>
    <t>Carbon capture facility refer to point-source carbon capture from the energy, industrial and manufacturing processes. The captured carbon is transported via pipeline to underground carbon dioxide storage in geological formations or reusing it for other purposes.</t>
  </si>
  <si>
    <t>IC30</t>
  </si>
  <si>
    <t>Companies involved in the delivery of support and accommodation services for public or other services.</t>
  </si>
  <si>
    <t>IC3010</t>
  </si>
  <si>
    <t>Defence infrastructure companies provide noncombatant support services to public-sector military organisations, including strategic transport, training facilities, and telecommunications.</t>
  </si>
  <si>
    <t>IC301010</t>
  </si>
  <si>
    <t>Provision of defence services by a facility in strategic transport and refuelling aircraft.</t>
  </si>
  <si>
    <t>IC301020</t>
  </si>
  <si>
    <t>Buildings, facilities and grounds that are used by defence forces for military training.</t>
  </si>
  <si>
    <t>IC301030</t>
  </si>
  <si>
    <t>Army barracks and provision of defence living accommodation.</t>
  </si>
  <si>
    <t>IC3020</t>
  </si>
  <si>
    <t>Infrastructure companies providing education services through the development and maintenance of school and university buildings and related facilities for the use of public or private institutions.</t>
  </si>
  <si>
    <t>IC302010</t>
  </si>
  <si>
    <t>Buildings with facilities necessary for instructional for primary and secondary students and have the related supporting purposes including classrooms, libraries, cafeterias and physical sport spaces.</t>
  </si>
  <si>
    <t>IC302020</t>
  </si>
  <si>
    <t>Buildings with facilities necessary for instructional for tertiary students and have the related supporting purposes including classrooms, libraries, cafeterias and physical sport spaces.</t>
  </si>
  <si>
    <t>IC302030</t>
  </si>
  <si>
    <t>Dormitories for students to live in, with residential quarters for large number of students.</t>
  </si>
  <si>
    <t>IC3030</t>
  </si>
  <si>
    <t>Infrastructure companies providing support and accommodation services to government departments and other public-sector organisations and agencies.</t>
  </si>
  <si>
    <t>IC303010</t>
  </si>
  <si>
    <t>Buildings with office spaces available to officers, detectives and administrative employees and has other related facilities, including cells for detainers.</t>
  </si>
  <si>
    <t>IC303020</t>
  </si>
  <si>
    <t>Buildings and facilities for provision of judicial system.</t>
  </si>
  <si>
    <t>IC303030</t>
  </si>
  <si>
    <t>Secure confinement of people who have been convicted or charged with crimes and in removing them from free society.</t>
  </si>
  <si>
    <t>IC303040</t>
  </si>
  <si>
    <t>Streetlights that provide source of light along public roads, back lanes and service roads.</t>
  </si>
  <si>
    <t>IC303050</t>
  </si>
  <si>
    <t>Public housing whereby it is meant for lower-income households to rent and acquire. It is usually set at a fairly low cost by organisations such as the local council.</t>
  </si>
  <si>
    <t>IC303060</t>
  </si>
  <si>
    <t>Buildings used for governmental purposes and manage government agencies’ office accommodation needs.</t>
  </si>
  <si>
    <t>IC3040</t>
  </si>
  <si>
    <t>Healthcare infrastructure companies provide support service and facilities to public- or private-sector medical treatment units.</t>
  </si>
  <si>
    <t>IC304010</t>
  </si>
  <si>
    <t xml:space="preserve">A building that is used to house one or more wards with beds for inpatients and health facilities with medical equipment and device for nursing care, treatment to a patient, and other healthcare services. </t>
  </si>
  <si>
    <t>IC304020</t>
  </si>
  <si>
    <t>A facility or hospital department where outpatients get medical treatment or consultation, from general medical care to specialist services.</t>
  </si>
  <si>
    <t>IC304030</t>
  </si>
  <si>
    <t xml:space="preserve">Nursing homes for people who need daily care and primary provision of health and personal care services. </t>
  </si>
  <si>
    <t>IC304040</t>
  </si>
  <si>
    <t>A building with facilities including a cremation furnace and chamber.</t>
  </si>
  <si>
    <t>IC3050</t>
  </si>
  <si>
    <t>Convention, entertainment, and recreational facilities infrastructure companies deliver and maintain various large-scale leisure facilities typically requiring a bespoke structural-engineering component.</t>
  </si>
  <si>
    <t>IC305010</t>
  </si>
  <si>
    <t>Stadiums and Sports Centres</t>
  </si>
  <si>
    <t xml:space="preserve">It is a venue with a field or stage surrounded by tiers of seats that house a large scale of spectators for sports events, concerts or other events. </t>
  </si>
  <si>
    <t>IC305020</t>
  </si>
  <si>
    <t>Public Parks and Gardens</t>
  </si>
  <si>
    <t>An area designed for active or passive public recreational use.</t>
  </si>
  <si>
    <t>IC305030</t>
  </si>
  <si>
    <t>Convention and Exhibition Centres</t>
  </si>
  <si>
    <t>A large building with exhibition facilities and halls designed exclusively for convention and exhibition.</t>
  </si>
  <si>
    <t>IC305040</t>
  </si>
  <si>
    <t>Arts, Libraries, and Museums</t>
  </si>
  <si>
    <t>Buildings with collections of literature, history of arts and architecture and provision of services for visitors and students.</t>
  </si>
  <si>
    <t>IC40</t>
  </si>
  <si>
    <t>Companies involved in the treatment and delivery of natural resources.</t>
  </si>
  <si>
    <t>IC4010</t>
  </si>
  <si>
    <t>Natural Resources Transportation Companies develop and operate high-pressure transmission pipelines and natural resources transportation.</t>
  </si>
  <si>
    <t>IC401010</t>
  </si>
  <si>
    <t>An infrastructure composed of pipes that transport extracted natural gas from the point where natural gas was extracted to the point where it was processed or delivered to the starting point of the distribution system.</t>
  </si>
  <si>
    <t>IC401020</t>
  </si>
  <si>
    <t>Pipelines that move crude oil production from wells to central stations for further handling. It includes pipelines that deliver oil to larger transmission pipelines transporting their products to refineries and export facilities.</t>
  </si>
  <si>
    <t>IC401030</t>
  </si>
  <si>
    <t>An infrastructure of high-pressure and long-distance water conveyance pipelines used to move water to serve urban and agricultural users from major sources of water.</t>
  </si>
  <si>
    <t>IC401040</t>
  </si>
  <si>
    <t>Pipelines that collect wastewater produced at production sites and pumps it at high pressure to remote storage or a disposal site.</t>
  </si>
  <si>
    <t>IC401050</t>
  </si>
  <si>
    <t>Ship vessel equipped with containment systems carrying LNG in bulk. The system has heavy-insulated, temperature-controlled tanks that ensure the LNG is kept in a liquid state, enabling gas transportation between the liquefaction plant and the regasification site.</t>
  </si>
  <si>
    <t>IC4020</t>
  </si>
  <si>
    <t>Energy natural resource processing companies transform crude oil, natural gas, and other commodities into various derivative or transformed products.</t>
  </si>
  <si>
    <t>IC402010</t>
  </si>
  <si>
    <t>Liquefied Natural Gas - Liquefaction</t>
  </si>
  <si>
    <t>LNG facilities where the natural gas is processed and treated through the gas liquefaction cycle, before storage or transportation.</t>
  </si>
  <si>
    <t>IC402020</t>
  </si>
  <si>
    <t>Liquefied Natural Gas - Regasification</t>
  </si>
  <si>
    <t xml:space="preserve">Facilities that convert the liquefied natural gas back to a gaseous state by using a heat exchanger with sea water as a heat medium to increase the heat of the natural gas to change it from liquid to a gaseous state. </t>
  </si>
  <si>
    <t>IC402030</t>
  </si>
  <si>
    <t xml:space="preserve">An oil refinery is an industrial plant that transforms or refines crude oil into various usable petroleum products. The process involves distillation, cracking and reforming. </t>
  </si>
  <si>
    <t>IC402040</t>
  </si>
  <si>
    <t>A type of fuel that is derived from plant material. In most cases, this means that the fuel is made from corn or other types of grain. The plant material is fermented using a fermentation tank and then distilled to create the final product.</t>
  </si>
  <si>
    <t>IC4030</t>
  </si>
  <si>
    <t>Energy natural resource storage companies provide storage services to private and public clients by exploiting large natural caverns or buildings and maintaining over- or underground tanks.</t>
  </si>
  <si>
    <t>IC403010</t>
  </si>
  <si>
    <t>Natural gas is typically held underground in three types of reservoirs: depleted oil and gas fields, depleted aquifers, and in salt beds and salt caverns.</t>
  </si>
  <si>
    <t>IC403020</t>
  </si>
  <si>
    <t>Liquid terminals and above-ground storage tank facilities are interconnected with and used to store natural resources in liquid form.</t>
  </si>
  <si>
    <t>IC403030</t>
  </si>
  <si>
    <t>Storage facilities for natural resources other than liquid and gas.</t>
  </si>
  <si>
    <t>IC403040</t>
  </si>
  <si>
    <t xml:space="preserve">Floating terminal with storage facilities for LNG. </t>
  </si>
  <si>
    <t>IC50</t>
  </si>
  <si>
    <t>Companies involved in the provision of telecommunication and data infrastructure.</t>
  </si>
  <si>
    <t>IC5010</t>
  </si>
  <si>
    <t>Data transmission companies involved in the construction, operation, and maintenance of data transmission assets including telecommunications towers, land or sea based long-distance communication cables, and communication satellites.</t>
  </si>
  <si>
    <t>IC501010</t>
  </si>
  <si>
    <t>Cell towers</t>
  </si>
  <si>
    <t>A short structure that houses equipment for transmitting and receiving radio signals between a cell phone and a network. The equipment at a cell tower site includes a tower, equipment shelter, generator, and battery backup.</t>
  </si>
  <si>
    <t>IC501020</t>
  </si>
  <si>
    <t>Long distance cables on land and subsea cables where fibre optic cables connect countries across the world via cables typically buried underground or laid on the seabed.</t>
  </si>
  <si>
    <t>IC501030</t>
  </si>
  <si>
    <t>Satellite companies own and operate individual or constellations of commercial or military satellites to serve various private- or public-sector clients</t>
  </si>
  <si>
    <t>IC501040</t>
  </si>
  <si>
    <t>Radio and media towers</t>
  </si>
  <si>
    <t>A tall structure usually have large antennas on top to enable the transmission of radio waves over long distances for television and radio stations.</t>
  </si>
  <si>
    <t>IC5020</t>
  </si>
  <si>
    <t>Data storage companies involved in the development, operation, and maintenance of physical data storage infrastructure. This does not include companies that offer data storage in addition to other products.</t>
  </si>
  <si>
    <t>IC502010</t>
  </si>
  <si>
    <t>Data Centres</t>
  </si>
  <si>
    <t>A dedicated physical facility that used by enterprises to store and share applications and data.</t>
  </si>
  <si>
    <t>IC60</t>
  </si>
  <si>
    <t>Companies involved in the provision of transportation infrastructure services.</t>
  </si>
  <si>
    <t>IC6010</t>
  </si>
  <si>
    <t>Airport companies build, maintain, and operate airport terminals, runways, and associated support and logistical services. Large airports also lease property for commercial and retail purposes.</t>
  </si>
  <si>
    <t>IC601010</t>
  </si>
  <si>
    <t>IC6020</t>
  </si>
  <si>
    <t>Car park service companies provide individual and commercial end users with vehicle-parking facilities. They are relatively small-scale structures built over- and underground mostly within large urban areas.</t>
  </si>
  <si>
    <t>IC602010</t>
  </si>
  <si>
    <t>Building or space designated for parking. It can be in the form of attendant facility, metered facility, or operated by means of automatic parking gates.</t>
  </si>
  <si>
    <t>IC6030</t>
  </si>
  <si>
    <t>Port infrastructure companies build, maintain, and operate port jetties, passenger terminals, and freight transit and storage facilities.</t>
  </si>
  <si>
    <t>IC603010</t>
  </si>
  <si>
    <t>A port model where port infrastructure companies leases both the port infrastructure and superstructure assets from the authority and provides services to 3rd parties. The assets are owned, developed and maintained by the port authority.</t>
  </si>
  <si>
    <t>IC603020</t>
  </si>
  <si>
    <t>Industrial port that has all the facilities required for the storage and transhipment of bulk cargo.</t>
  </si>
  <si>
    <t>IC603030</t>
  </si>
  <si>
    <t>It is a facility where cargo containers are transhipped between different types of transport vehicles - for example, container vessel to container trucks or trains.</t>
  </si>
  <si>
    <t>IC603040</t>
  </si>
  <si>
    <t>Ports other than tool port,  bulk goods port and container port.</t>
  </si>
  <si>
    <t>IC6040</t>
  </si>
  <si>
    <t>Rail companies provide long-distance, intercity passenger and freight services.</t>
  </si>
  <si>
    <t>IC604010</t>
  </si>
  <si>
    <t xml:space="preserve">Long-distance heavy rail tracks out to the suburbs or between the cities. </t>
  </si>
  <si>
    <t>IC604020</t>
  </si>
  <si>
    <t>Long-distance tracks with dedicated electrification, grade separated from roads and other railroads that allow rail transportation to at higher speed than traditional rail traffic.</t>
  </si>
  <si>
    <t>IC604030</t>
  </si>
  <si>
    <t>Railway vehicles in both powered and unpowered vehicles usually in the form of rail freight locomotives and heavy-haul wagons.</t>
  </si>
  <si>
    <t>IC604040</t>
  </si>
  <si>
    <t>Coaches that designed to carry passengers on a railway.</t>
  </si>
  <si>
    <t>IC6050</t>
  </si>
  <si>
    <t>Road companies build, maintain, and operate roads and motorways including bridges and tunnels.</t>
  </si>
  <si>
    <t>IC605010</t>
  </si>
  <si>
    <t xml:space="preserve">The motorway connects two or more important cities, and usually, the traffic is uninterrupted without traffic signals. It allows vehicles to travel at high speed, and it is common in two lanes per side of the road and has tollgates as motorways charge tolls. </t>
  </si>
  <si>
    <t>IC605020</t>
  </si>
  <si>
    <t>A network of roads with inter-city features that have a number of lanes and connect different towns and cities with intersecting roads via traffic lights is a system of highways in any country.</t>
  </si>
  <si>
    <t>IC605030</t>
  </si>
  <si>
    <t>Dual-Carriage way roads</t>
  </si>
  <si>
    <t>Divided highway which multiple lanes with traffic going in opposite direction.</t>
  </si>
  <si>
    <t>IC605040</t>
  </si>
  <si>
    <t>Underground passageway purposed to connect passage under a mountain or river and divert traffic from congested urban areas.</t>
  </si>
  <si>
    <t>IC605050</t>
  </si>
  <si>
    <t>A structure spanning and providing passage over a gap or barrier, such as river or roadway. Types of bridges include arch bridge, beam bridge, girder bridge, cable stayed bridge and truss bridge.</t>
  </si>
  <si>
    <t>IC6060</t>
  </si>
  <si>
    <t>Urban commuter companies build, maintain, and operate urban rail routes from light (tramway) to mass-transit rail tracks, including over- and underground rail lines.</t>
  </si>
  <si>
    <t>IC606010</t>
  </si>
  <si>
    <t xml:space="preserve">A system of tramway tracks and powered by overhead electrical wires and used for medium-capacity local transportation in metropolitan areas. </t>
  </si>
  <si>
    <t>IC606020</t>
  </si>
  <si>
    <t>Underground railway system within suburban areas.</t>
  </si>
  <si>
    <t>IC606030</t>
  </si>
  <si>
    <t>Overground railway system within suburban areas.</t>
  </si>
  <si>
    <t>IC606040</t>
  </si>
  <si>
    <t>A bus rapid transit system that runs within the metropolitan area. The infrastructure assets include stations, terminals and bus fleet.</t>
  </si>
  <si>
    <t>IC70</t>
  </si>
  <si>
    <t>Stand-alone power generation and transmission companies using wind, solar, hydro and other renewable energy sources. Also energy storage companies.</t>
  </si>
  <si>
    <t>IC7010</t>
  </si>
  <si>
    <t>Wind power companies produce electricity using wind power to operate various types of electromagnetic turbines.</t>
  </si>
  <si>
    <t>IC701010</t>
  </si>
  <si>
    <t>Onshore wind energy is generated by wind turbines that are located on land and use the wind occurring in terrestrial locations.</t>
  </si>
  <si>
    <t>IC701020</t>
  </si>
  <si>
    <t>Offshore wind energy that relies on the power of the wind at sea, where it has greater speed and is more consistent due to the lack of barriers. Megastructures, seated atop the seabed and equipped with turbines, are utilized to harness this powerful resource.</t>
  </si>
  <si>
    <t>IC7020</t>
  </si>
  <si>
    <t>Solar power companies produce electricity by capturing solar radiation using a range of solar-cell technologies.</t>
  </si>
  <si>
    <t>IC702010</t>
  </si>
  <si>
    <t>Uses Photovoltaic (PV) panels that convert sunlight into electricity energy. A photovoltaic (PV) system is composed of one or more solar panels combined with an inverter, a mounting apparatus (Racking) and other electrical and mechanical hardware that use energy from the Sun to generate electricity.</t>
  </si>
  <si>
    <t>IC702020</t>
  </si>
  <si>
    <t>Solar thermal energy generation that collect and concentrate sunlight to produce the high temperature heat needed to generate electricity.</t>
  </si>
  <si>
    <t>IC7030</t>
  </si>
  <si>
    <t>Hydroelectric power generating companies use water to produce electricity. This can either be from a dam or from a river.</t>
  </si>
  <si>
    <t>IC703010</t>
  </si>
  <si>
    <t>Power station that has turbines relying on gravity flow of water from the dam to generate electricity.</t>
  </si>
  <si>
    <t>IC703020</t>
  </si>
  <si>
    <t>Hydroelectric Run-of-River Power</t>
  </si>
  <si>
    <t>Power station that harness the energy from a flowing river to generate electricity.</t>
  </si>
  <si>
    <t>IC703030</t>
  </si>
  <si>
    <t>Hydroelectric energy storage facilities that store energy via interconnected reservoirs with one at a lower elevation.</t>
  </si>
  <si>
    <t>IC7040</t>
  </si>
  <si>
    <t>Other renewable power generation companies using various physical phenomena or alternative renewable fuels (other than the wind, sun, or hydro) to generate electricity.</t>
  </si>
  <si>
    <t>IC704010</t>
  </si>
  <si>
    <t>Power facilities that convert biomass waste, logging residue or agriculture to energy through processes of direct combustion to create heat in generating electricity.</t>
  </si>
  <si>
    <t>IC704020</t>
  </si>
  <si>
    <t>Power plants that uses geothermal energy to generate electricity via flash system, binary cycle system or dry steam system.</t>
  </si>
  <si>
    <t>IC704030</t>
  </si>
  <si>
    <t>Facilities that generate electricity from harnessing the wave energy from oceans.</t>
  </si>
  <si>
    <t>IC7050</t>
  </si>
  <si>
    <t>Other renewables technology companies use a variety of different methods to provide, store and transmit renewable energy.</t>
  </si>
  <si>
    <t>IC705010</t>
  </si>
  <si>
    <t>Battery storage</t>
  </si>
  <si>
    <t>Storage devices enable energy from renewables, like solar and wind, to be stored and released when the users require it.</t>
  </si>
  <si>
    <t>IC705020</t>
  </si>
  <si>
    <t>Electrical transmission assets that connect offshore wind farms to the onshore electricity network.</t>
  </si>
  <si>
    <t>IC705030</t>
  </si>
  <si>
    <t>Energy storage system that store thermal energy to be used later. It operates by means of heating or cooling a media such as water tank.</t>
  </si>
  <si>
    <t>IC7060</t>
  </si>
  <si>
    <t>Hydrogen fired power generating companies that use hydrogen as a fuel. In which the fuel was produced through the electrolysis process. Further involves infrastructure in containing hydrogen through a common method of pressurized storage.</t>
  </si>
  <si>
    <t>IC706010</t>
  </si>
  <si>
    <t>Power plants that generate electricity from the hydrogen fuel cells.</t>
  </si>
  <si>
    <t>IC706020</t>
  </si>
  <si>
    <t>Electricity from renewable sources will be fed into an electrolyser with water to make green hydrogen. Where the hydrogen fuel will be compressed, stored, and sold for use as a carbon-free fuel.</t>
  </si>
  <si>
    <t>IC706030</t>
  </si>
  <si>
    <t>Storage facilities that store hydrogen in either gas or liquid forms through means such as salt caverns and pipe storage.</t>
  </si>
  <si>
    <t>IC80</t>
  </si>
  <si>
    <t>Companies operating an infrastructure network with natural monopoly characteristics (barriers to entry, increasing returns to scale).</t>
  </si>
  <si>
    <t>IC8010</t>
  </si>
  <si>
    <t>Electricity distribution companies distribute medium-voltage electricity to final consumers.</t>
  </si>
  <si>
    <t>IC801010</t>
  </si>
  <si>
    <t>Distribution lines are low-voltage power lines that transport energy from substations to residences, businesses, and other end users. The lines are shorter and span less distance.</t>
  </si>
  <si>
    <t>IC8020</t>
  </si>
  <si>
    <t>Electricity transmission companies transmit relatively high-voltage electricity from the point of generation source to a distribution network.</t>
  </si>
  <si>
    <t>IC802010</t>
  </si>
  <si>
    <t xml:space="preserve">Transmission power lines connect power plants to substations at a high voltage. Transmission lines can transport electricity from one end of the country to the other using interstate connections. </t>
  </si>
  <si>
    <t>IC8030</t>
  </si>
  <si>
    <t>Heating or cooling companies provide service in urban areas using combined heat and power to recycle or reuse waste heat.</t>
  </si>
  <si>
    <t>IC803010</t>
  </si>
  <si>
    <t>A heating network generates and distributes heat in the form of hot water and superheated steam using one or more generating units. While district cooling refers to a cooling network in a centralized system that provides chilled water to supply an air conditioning system.</t>
  </si>
  <si>
    <t>IC8040</t>
  </si>
  <si>
    <t>Water and sewerage companies provide potable water treatment and distribution services as well as the collection, treatment, and disposal of wastewater and sewerage.</t>
  </si>
  <si>
    <t>IC804010</t>
  </si>
  <si>
    <t>Water is delivered to end consumers via a network of pipelines, mains, and pumping stations, and is stored in a system of urban water service reservoirs. While sewerage systems are made up of service branch lines from the end users, which feed into reticulation mains. The mains feed into pump stations and trunk sewers, which then lead to treatment plants.</t>
  </si>
  <si>
    <t>IC8050</t>
  </si>
  <si>
    <t>Gas distribution companies operate low-pressure pipeline networks delivering natural gas to end residential, commercial, and industrial consumers.</t>
  </si>
  <si>
    <t>IC805010</t>
  </si>
  <si>
    <t>Gas distribution deals with the medium and low pressure gas mains that convey gas to end customers by a distribution utility.</t>
  </si>
  <si>
    <t>IC8060</t>
  </si>
  <si>
    <t>Data distribution companies involve in provision of essential data network especially to sectors of economy (e.g. financial systems, industrial supply chain, public utilities, etc) through utilisation of fiber networks, cell towers, data centers and other data infrastructure.</t>
  </si>
  <si>
    <t>IC806010</t>
  </si>
  <si>
    <t>Fibre-to-the-Home (FTTH) network whereby a network that connects telecom facilities with the end-users over optical fibre to provide communication signals.</t>
  </si>
  <si>
    <t>IC8070</t>
  </si>
  <si>
    <t>Smart metering Companies</t>
  </si>
  <si>
    <t>A metering system that monitors and records the utility consumption in a building or area. It usually consists of networked meters built together with sensors and controllers.</t>
  </si>
  <si>
    <t>IC807010</t>
  </si>
  <si>
    <t>Smart metering network</t>
  </si>
  <si>
    <t>Smart meter assets installed in the distribution grids to improve energy and gas management and reduce carbon emissions. And water meters in homes and businesses to measure water consumption and encourage water conservation.</t>
  </si>
  <si>
    <t>Transport: Water Transport Companies: Inland Water Transport</t>
  </si>
  <si>
    <t>Transport: Water Transport Companies: Inland Freight Water Transport</t>
  </si>
  <si>
    <t>Transport: Water Transport Companies: Inland Passenger Water Transport</t>
  </si>
  <si>
    <t>Transport: Water Transport Companies: Sea and Coastal Passenger Water Transport</t>
  </si>
  <si>
    <t>Renewable Power: Hydrogen Power Generation: Hydrogen-Fired Power Generation</t>
  </si>
  <si>
    <t>Renewable Power: Hydrogen Power Generation: Hydrogen Fuel Cells</t>
  </si>
  <si>
    <t>Renewable Power: Hydrogen Power Generation: Hydrogen Storage</t>
  </si>
  <si>
    <t>Transport: Airport Companies: Aircraft Leasing</t>
  </si>
  <si>
    <t>Renewable Power: Other Renewable Technologies: Thermal Storage</t>
  </si>
  <si>
    <t>Net Zero</t>
  </si>
  <si>
    <t>Net zero</t>
  </si>
  <si>
    <t>- Materiality outcome  of Energy has been changed from "Medium relevance'' to ''High relevance'' for Data Centers</t>
  </si>
  <si>
    <t>- Net zero added as an environmental issue. The materiality outcomes are the same as that of Greenhouse Gas Emissions (see sector determined tab).</t>
  </si>
  <si>
    <t>2022 United Nations Stats historical classification of developed and developing regions</t>
  </si>
  <si>
    <t>TICCS Sector Definitions</t>
  </si>
  <si>
    <r>
      <rPr>
        <b/>
        <u/>
        <sz val="10"/>
        <rFont val="Franklin Gothic Book"/>
        <family val="2"/>
      </rPr>
      <t>Source:</t>
    </r>
    <r>
      <rPr>
        <u/>
        <sz val="10"/>
        <color theme="10"/>
        <rFont val="Franklin Gothic Book"/>
        <family val="2"/>
      </rPr>
      <t xml:space="preserve"> https://docs.edhecinfra.com/pages/viewpage.action?pageId=5931079</t>
    </r>
  </si>
  <si>
    <t>Asset Description</t>
  </si>
  <si>
    <t>Asset Name</t>
  </si>
  <si>
    <t>Asset Code</t>
  </si>
  <si>
    <t>Sector Description</t>
  </si>
  <si>
    <t>Sector Name</t>
  </si>
  <si>
    <t>Sector Code</t>
  </si>
  <si>
    <t>Group Description</t>
  </si>
  <si>
    <t>Group Name</t>
  </si>
  <si>
    <t>Group Code</t>
  </si>
  <si>
    <t>*Note that defintions are not available for sectors that are not part of the TICCS classification</t>
  </si>
  <si>
    <t>Other changes to this spreadsheet:</t>
  </si>
  <si>
    <t>- New tab: Sector Defintions</t>
  </si>
  <si>
    <t>- New tab: Output Metrics</t>
  </si>
  <si>
    <t xml:space="preserve">5. Fill in the contact form selecting  'Feedback' as the subject of inquiry and select 'GRESB Infrastructure Assessment' on what you would like to give feedback on (see screenshot below). </t>
  </si>
  <si>
    <r>
      <t>*</t>
    </r>
    <r>
      <rPr>
        <sz val="8"/>
        <color rgb="FFFF0000"/>
        <rFont val="Franklin Gothic Book"/>
        <family val="2"/>
      </rPr>
      <t>red</t>
    </r>
    <r>
      <rPr>
        <sz val="8"/>
        <rFont val="Franklin Gothic Book"/>
        <family val="2"/>
      </rPr>
      <t>=new</t>
    </r>
  </si>
  <si>
    <t>4. Note that the materiality is fixed for seven of the 46 ESG issues (i.e. they are unaffected by the Materiality factors). These are Board ESG oversight, Conflicts of interest, Delegating authority, Fraud, Health and safety:supply chain, Shareholder rights and Stakeholder relations.</t>
  </si>
  <si>
    <t xml:space="preserve">Transport: Water Transport Companies: </t>
  </si>
  <si>
    <t xml:space="preserve">Renewable Power: Hydrogen Power Generation: </t>
  </si>
  <si>
    <t xml:space="preserve">Data Infrastructure: Data Other: </t>
  </si>
  <si>
    <t>Data Infrastructure: Data Other: Other</t>
  </si>
  <si>
    <t>GRESB 2023 Sector Determined Materiality Matrix</t>
  </si>
  <si>
    <t>GRESB 2023 Infrastructure  Materiality Matrix</t>
  </si>
  <si>
    <t xml:space="preserve">Version date:21-11-2022 </t>
  </si>
  <si>
    <t>Individual responsible for ESG, climate-related and/or DEI</t>
  </si>
  <si>
    <t>ESG, climate-related and/or DEI senior decision maker</t>
  </si>
  <si>
    <t>Diversity, Equity and Inclusion (DEI)</t>
  </si>
  <si>
    <t>ESG objectives</t>
  </si>
  <si>
    <t>Diversity, Equity and Inclusion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</si>
</sst>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0"/>
  </numFmts>
  <fonts count="99">
    <font>
      <sz val="10"/>
      <color rgb="FF000000"/>
      <name val="Arial"/>
    </font>
    <font>
      <sz val="11"/>
      <color theme="1"/>
      <name val="Calibri"/>
      <family val="2"/>
      <scheme val="minor"/>
    </font>
    <font>
      <sz val="11"/>
      <color theme="1"/>
      <name val="Calibri"/>
      <family val="2"/>
      <scheme val="minor"/>
    </font>
    <font>
      <sz val="10"/>
      <color theme="1"/>
      <name val="Arial"/>
      <family val="2"/>
    </font>
    <font>
      <b/>
      <sz val="16"/>
      <color rgb="FFFFFFFF"/>
      <name val="Franklin Gothic"/>
    </font>
    <font>
      <sz val="12"/>
      <color theme="1"/>
      <name val="Calibri"/>
      <family val="2"/>
    </font>
    <font>
      <sz val="10"/>
      <name val="Arial"/>
      <family val="2"/>
    </font>
    <font>
      <sz val="10"/>
      <color rgb="FFFF0000"/>
      <name val="Arial"/>
      <family val="2"/>
    </font>
    <font>
      <sz val="12"/>
      <color rgb="FFFF0000"/>
      <name val="Calibri"/>
      <family val="2"/>
    </font>
    <font>
      <sz val="14"/>
      <color rgb="FFFFFFFF"/>
      <name val="Franklin Gothic"/>
    </font>
    <font>
      <b/>
      <sz val="14"/>
      <color theme="0"/>
      <name val="Franklin Gothic"/>
    </font>
    <font>
      <b/>
      <sz val="14"/>
      <color rgb="FFFFFFFF"/>
      <name val="Franklin Gothic"/>
    </font>
    <font>
      <sz val="10"/>
      <color theme="1"/>
      <name val="Calibri"/>
      <family val="2"/>
    </font>
    <font>
      <b/>
      <sz val="12"/>
      <color rgb="FF000000"/>
      <name val="Franklin Gothic"/>
    </font>
    <font>
      <sz val="12"/>
      <color rgb="FF000000"/>
      <name val="Franklin Gothic"/>
    </font>
    <font>
      <b/>
      <sz val="10"/>
      <color theme="1"/>
      <name val="Franklin Gothic"/>
    </font>
    <font>
      <b/>
      <sz val="14"/>
      <color theme="1"/>
      <name val="Franklin Gothic"/>
    </font>
    <font>
      <sz val="10"/>
      <color theme="1"/>
      <name val="Franklin Gothic"/>
    </font>
    <font>
      <sz val="11"/>
      <color theme="1"/>
      <name val="Franklin Gothic"/>
    </font>
    <font>
      <sz val="12"/>
      <color theme="1"/>
      <name val="Franklin Gothic"/>
    </font>
    <font>
      <sz val="10"/>
      <color rgb="FF000000"/>
      <name val="Franklin Gothic"/>
    </font>
    <font>
      <sz val="10"/>
      <color rgb="FF7030A0"/>
      <name val="Arial"/>
      <family val="2"/>
    </font>
    <font>
      <sz val="12"/>
      <color rgb="FF000000"/>
      <name val="Calibri"/>
      <family val="2"/>
    </font>
    <font>
      <sz val="9"/>
      <color indexed="81"/>
      <name val="Tahoma"/>
      <family val="2"/>
    </font>
    <font>
      <b/>
      <sz val="9"/>
      <color indexed="81"/>
      <name val="Tahoma"/>
      <family val="2"/>
    </font>
    <font>
      <sz val="8"/>
      <name val="Arial"/>
      <family val="2"/>
    </font>
    <font>
      <sz val="10"/>
      <color rgb="FF000000"/>
      <name val="Arial"/>
      <family val="2"/>
    </font>
    <font>
      <sz val="10"/>
      <color rgb="FF000000"/>
      <name val="Arial"/>
      <family val="2"/>
    </font>
    <font>
      <u/>
      <sz val="10"/>
      <color theme="10"/>
      <name val="Arial"/>
      <family val="2"/>
    </font>
    <font>
      <u/>
      <sz val="10"/>
      <color theme="10"/>
      <name val="Arial"/>
      <family val="2"/>
    </font>
    <font>
      <sz val="10"/>
      <name val="Calibri"/>
      <family val="2"/>
    </font>
    <font>
      <sz val="11"/>
      <color rgb="FF000000"/>
      <name val="Calibri"/>
      <family val="2"/>
    </font>
    <font>
      <b/>
      <sz val="11"/>
      <color rgb="FFFFFFFF"/>
      <name val="Franklin Gothic Book"/>
      <family val="2"/>
    </font>
    <font>
      <b/>
      <sz val="10"/>
      <color rgb="FF000000"/>
      <name val="Calibri"/>
      <family val="2"/>
    </font>
    <font>
      <b/>
      <sz val="12"/>
      <color rgb="FF000000"/>
      <name val="Franklin Gothic Book"/>
      <family val="2"/>
    </font>
    <font>
      <b/>
      <sz val="12"/>
      <color rgb="FFFFFFFF"/>
      <name val="Franklin Gothic Book"/>
      <family val="2"/>
    </font>
    <font>
      <b/>
      <sz val="11"/>
      <color rgb="FF000000"/>
      <name val="Franklin Gothic Book"/>
      <family val="2"/>
    </font>
    <font>
      <b/>
      <sz val="8"/>
      <color rgb="FF000000"/>
      <name val="Franklin Gothic Book"/>
      <family val="2"/>
    </font>
    <font>
      <b/>
      <sz val="8"/>
      <name val="Franklin Gothic Book"/>
      <family val="2"/>
    </font>
    <font>
      <b/>
      <strike/>
      <sz val="8"/>
      <name val="Franklin Gothic Book"/>
      <family val="2"/>
    </font>
    <font>
      <sz val="8"/>
      <name val="Franklin Gothic Book"/>
      <family val="2"/>
    </font>
    <font>
      <sz val="8"/>
      <color rgb="FF000000"/>
      <name val="Franklin Gothic Book"/>
      <family val="2"/>
    </font>
    <font>
      <b/>
      <sz val="11"/>
      <name val="Franklin Gothic Book"/>
      <family val="2"/>
    </font>
    <font>
      <strike/>
      <sz val="8"/>
      <name val="Franklin Gothic Book"/>
      <family val="2"/>
    </font>
    <font>
      <sz val="8"/>
      <color rgb="FFFF0000"/>
      <name val="Franklin Gothic Book"/>
      <family val="2"/>
    </font>
    <font>
      <strike/>
      <sz val="8"/>
      <color rgb="FFFF0000"/>
      <name val="Franklin Gothic Book"/>
      <family val="2"/>
    </font>
    <font>
      <sz val="10"/>
      <name val="Franklin Gothic Book"/>
      <family val="2"/>
    </font>
    <font>
      <sz val="11"/>
      <color theme="1"/>
      <name val="Franklin Gothic Book"/>
      <family val="2"/>
    </font>
    <font>
      <sz val="10"/>
      <color rgb="FF000000"/>
      <name val="Franklin Gothic Book"/>
      <family val="2"/>
    </font>
    <font>
      <b/>
      <sz val="11"/>
      <color theme="0"/>
      <name val="Franklin Gothic Book"/>
      <family val="2"/>
    </font>
    <font>
      <b/>
      <sz val="14"/>
      <color theme="1"/>
      <name val="Franklin Gothic Book"/>
      <family val="2"/>
    </font>
    <font>
      <b/>
      <sz val="8"/>
      <color theme="1"/>
      <name val="Franklin Gothic Book"/>
      <family val="2"/>
    </font>
    <font>
      <sz val="6"/>
      <color theme="1"/>
      <name val="Franklin Gothic Book"/>
      <family val="2"/>
    </font>
    <font>
      <sz val="8"/>
      <color theme="1"/>
      <name val="Franklin Gothic Book"/>
      <family val="2"/>
    </font>
    <font>
      <sz val="12"/>
      <color rgb="FFFF0000"/>
      <name val="Franklin Gothic Book"/>
      <family val="2"/>
    </font>
    <font>
      <b/>
      <sz val="16"/>
      <color rgb="FFFFFFFF"/>
      <name val="Franklin Gothic Book"/>
      <family val="2"/>
    </font>
    <font>
      <sz val="12"/>
      <color rgb="FF000000"/>
      <name val="Franklin Gothic Book"/>
      <family val="2"/>
    </font>
    <font>
      <b/>
      <sz val="16"/>
      <color rgb="FF000000"/>
      <name val="Franklin Gothic Book"/>
      <family val="2"/>
    </font>
    <font>
      <sz val="12"/>
      <color rgb="FF00695C"/>
      <name val="Franklin Gothic Book"/>
      <family val="2"/>
    </font>
    <font>
      <b/>
      <sz val="12"/>
      <color theme="1"/>
      <name val="Franklin Gothic Book"/>
      <family val="2"/>
    </font>
    <font>
      <sz val="12"/>
      <color theme="1"/>
      <name val="Franklin Gothic Book"/>
      <family val="2"/>
    </font>
    <font>
      <b/>
      <sz val="12"/>
      <name val="Franklin Gothic Book"/>
      <family val="2"/>
    </font>
    <font>
      <b/>
      <sz val="20"/>
      <color theme="1"/>
      <name val="Franklin Gothic Book"/>
      <family val="2"/>
    </font>
    <font>
      <b/>
      <sz val="10"/>
      <color rgb="FFFFFFFF"/>
      <name val="Franklin Gothic Book"/>
      <family val="2"/>
    </font>
    <font>
      <u/>
      <sz val="10"/>
      <color theme="10"/>
      <name val="Franklin Gothic Book"/>
      <family val="2"/>
    </font>
    <font>
      <u/>
      <sz val="10"/>
      <color theme="4"/>
      <name val="Franklin Gothic Book"/>
      <family val="2"/>
    </font>
    <font>
      <b/>
      <sz val="10"/>
      <name val="Franklin Gothic Book"/>
      <family val="2"/>
    </font>
    <font>
      <sz val="11"/>
      <color rgb="FF9C0006"/>
      <name val="Calibri"/>
      <family val="2"/>
      <scheme val="minor"/>
    </font>
    <font>
      <u/>
      <sz val="11"/>
      <color theme="10"/>
      <name val="Calibri"/>
      <family val="2"/>
      <scheme val="minor"/>
    </font>
    <font>
      <sz val="6"/>
      <name val="Franklin Gothic Book"/>
      <family val="2"/>
    </font>
    <font>
      <sz val="9"/>
      <color indexed="81"/>
      <name val="Tahoma"/>
      <charset val="1"/>
    </font>
    <font>
      <b/>
      <sz val="9"/>
      <color indexed="81"/>
      <name val="Tahoma"/>
      <charset val="1"/>
    </font>
    <font>
      <sz val="12"/>
      <name val="Calibri"/>
      <family val="2"/>
    </font>
    <font>
      <sz val="12"/>
      <name val="Franklin Gothic"/>
    </font>
    <font>
      <sz val="11"/>
      <name val="Franklin Gothic Book"/>
      <family val="2"/>
    </font>
    <font>
      <b/>
      <sz val="8"/>
      <color rgb="FFFF0000"/>
      <name val="Franklin Gothic Book"/>
      <family val="2"/>
    </font>
    <font>
      <sz val="10"/>
      <color rgb="FFFF0000"/>
      <name val="Franklin Gothic Book"/>
      <family val="2"/>
    </font>
    <font>
      <sz val="6"/>
      <color rgb="FFFF0000"/>
      <name val="Franklin Gothic Book"/>
      <family val="2"/>
    </font>
    <font>
      <sz val="11"/>
      <color rgb="FF000000"/>
      <name val="Franklin Gothic Book"/>
      <family val="2"/>
    </font>
    <font>
      <b/>
      <sz val="16"/>
      <color theme="2"/>
      <name val="Franklin Gothic Book"/>
      <family val="2"/>
    </font>
    <font>
      <sz val="11"/>
      <color theme="2"/>
      <name val="Franklin Gothic Book"/>
      <family val="2"/>
    </font>
    <font>
      <sz val="11"/>
      <color rgb="FFFF0000"/>
      <name val="Franklin Gothic Book"/>
      <family val="2"/>
    </font>
    <font>
      <sz val="11"/>
      <color rgb="FFEA4335"/>
      <name val="Franklin Gothic Book"/>
      <family val="2"/>
    </font>
    <font>
      <b/>
      <sz val="11"/>
      <color rgb="FF000000"/>
      <name val="Calibri"/>
      <family val="2"/>
    </font>
    <font>
      <sz val="14"/>
      <color theme="1"/>
      <name val="Franklin Gothic"/>
    </font>
    <font>
      <b/>
      <sz val="10"/>
      <color theme="1"/>
      <name val="Arial"/>
      <family val="2"/>
    </font>
    <font>
      <sz val="10"/>
      <name val="Libre Franklin"/>
    </font>
    <font>
      <sz val="12"/>
      <color rgb="FFFF0000"/>
      <name val="Franklin Gothic"/>
    </font>
    <font>
      <sz val="12"/>
      <name val="Franklin Gothic Book"/>
      <family val="2"/>
    </font>
    <font>
      <b/>
      <u/>
      <sz val="10"/>
      <name val="Franklin Gothic Book"/>
      <family val="2"/>
    </font>
    <font>
      <b/>
      <sz val="10"/>
      <color rgb="FF000000"/>
      <name val="Franklin Gothic Book"/>
      <family val="2"/>
    </font>
    <font>
      <b/>
      <sz val="10"/>
      <color theme="2"/>
      <name val="Franklin Gothic Book"/>
      <family val="2"/>
    </font>
    <font>
      <sz val="10"/>
      <color theme="1"/>
      <name val="Franklin Gothic Book"/>
      <family val="2"/>
    </font>
    <font>
      <b/>
      <sz val="11"/>
      <color rgb="FF172B4D"/>
      <name val="Franklin Gothic Book"/>
      <family val="2"/>
    </font>
    <font>
      <b/>
      <sz val="11"/>
      <color rgb="FFFF0000"/>
      <name val="Franklin Gothic Book"/>
      <family val="2"/>
    </font>
    <font>
      <sz val="12"/>
      <color theme="0"/>
      <name val="Calibri"/>
      <family val="2"/>
    </font>
    <font>
      <sz val="10"/>
      <color rgb="FFFF0000"/>
      <name val="Calibri"/>
      <family val="2"/>
    </font>
    <font>
      <sz val="10"/>
      <color theme="5"/>
      <name val="Calibri"/>
      <family val="2"/>
    </font>
    <font>
      <sz val="10"/>
      <color theme="0"/>
      <name val="Arial"/>
      <family val="2"/>
    </font>
  </fonts>
  <fills count="48">
    <fill>
      <patternFill patternType="none"/>
    </fill>
    <fill>
      <patternFill patternType="gray125"/>
    </fill>
    <fill>
      <patternFill patternType="solid">
        <fgColor rgb="FF00695C"/>
        <bgColor rgb="FF00695C"/>
      </patternFill>
    </fill>
    <fill>
      <patternFill patternType="solid">
        <fgColor theme="0"/>
        <bgColor theme="0"/>
      </patternFill>
    </fill>
    <fill>
      <patternFill patternType="solid">
        <fgColor rgb="FF7F7F7F"/>
        <bgColor rgb="FF7F7F7F"/>
      </patternFill>
    </fill>
    <fill>
      <patternFill patternType="solid">
        <fgColor rgb="FFD8D8D8"/>
        <bgColor rgb="FFD8D8D8"/>
      </patternFill>
    </fill>
    <fill>
      <patternFill patternType="solid">
        <fgColor rgb="FF00B050"/>
        <bgColor rgb="FF00B050"/>
      </patternFill>
    </fill>
    <fill>
      <patternFill patternType="solid">
        <fgColor rgb="FFD9EDE2"/>
        <bgColor rgb="FFD9EDE2"/>
      </patternFill>
    </fill>
    <fill>
      <patternFill patternType="solid">
        <fgColor rgb="FFB5DBC6"/>
        <bgColor rgb="FFB5DBC6"/>
      </patternFill>
    </fill>
    <fill>
      <patternFill patternType="solid">
        <fgColor rgb="FF71B88D"/>
        <bgColor rgb="FF71B88D"/>
      </patternFill>
    </fill>
    <fill>
      <patternFill patternType="solid">
        <fgColor rgb="FF0070C0"/>
        <bgColor rgb="FF0070C0"/>
      </patternFill>
    </fill>
    <fill>
      <patternFill patternType="solid">
        <fgColor rgb="FFE7E6E6"/>
        <bgColor rgb="FFE7E6E6"/>
      </patternFill>
    </fill>
    <fill>
      <patternFill patternType="solid">
        <fgColor rgb="FF009999"/>
        <bgColor rgb="FF009999"/>
      </patternFill>
    </fill>
    <fill>
      <patternFill patternType="solid">
        <fgColor rgb="FF5B9BD5"/>
        <bgColor rgb="FF5B9BD5"/>
      </patternFill>
    </fill>
    <fill>
      <patternFill patternType="solid">
        <fgColor rgb="FFFBB01D"/>
        <bgColor rgb="FFFBB01D"/>
      </patternFill>
    </fill>
    <fill>
      <patternFill patternType="solid">
        <fgColor rgb="FFE2EFDA"/>
        <bgColor rgb="FFE2EFDA"/>
      </patternFill>
    </fill>
    <fill>
      <patternFill patternType="solid">
        <fgColor rgb="FFDEEAF6"/>
        <bgColor rgb="FFDEEAF6"/>
      </patternFill>
    </fill>
    <fill>
      <patternFill patternType="solid">
        <fgColor rgb="FFFFF6D1"/>
        <bgColor rgb="FFFFF6D1"/>
      </patternFill>
    </fill>
    <fill>
      <patternFill patternType="solid">
        <fgColor theme="0"/>
        <bgColor indexed="64"/>
      </patternFill>
    </fill>
    <fill>
      <patternFill patternType="solid">
        <fgColor theme="8" tint="0.79998168889431442"/>
        <bgColor indexed="64"/>
      </patternFill>
    </fill>
    <fill>
      <patternFill patternType="solid">
        <fgColor rgb="FFFBB01D"/>
        <bgColor rgb="FFE7E6E6"/>
      </patternFill>
    </fill>
    <fill>
      <patternFill patternType="solid">
        <fgColor rgb="FF009999"/>
        <bgColor rgb="FF000000"/>
      </patternFill>
    </fill>
    <fill>
      <patternFill patternType="solid">
        <fgColor rgb="FF00B050"/>
        <bgColor rgb="FF000000"/>
      </patternFill>
    </fill>
    <fill>
      <patternFill patternType="solid">
        <fgColor rgb="FF0070C0"/>
        <bgColor rgb="FF000000"/>
      </patternFill>
    </fill>
    <fill>
      <patternFill patternType="solid">
        <fgColor rgb="FFE2EFDA"/>
        <bgColor rgb="FF000000"/>
      </patternFill>
    </fill>
    <fill>
      <patternFill patternType="solid">
        <fgColor rgb="FFDDEBF7"/>
        <bgColor rgb="FF000000"/>
      </patternFill>
    </fill>
    <fill>
      <patternFill patternType="solid">
        <fgColor rgb="FFFFF6D1"/>
        <bgColor rgb="FF000000"/>
      </patternFill>
    </fill>
    <fill>
      <patternFill patternType="solid">
        <fgColor rgb="FFBF9FFF"/>
        <bgColor rgb="FF000000"/>
      </patternFill>
    </fill>
    <fill>
      <patternFill patternType="solid">
        <fgColor rgb="FFE7E6E6"/>
        <bgColor rgb="FF000000"/>
      </patternFill>
    </fill>
    <fill>
      <patternFill patternType="solid">
        <fgColor rgb="FF00695C"/>
        <bgColor indexed="64"/>
      </patternFill>
    </fill>
    <fill>
      <patternFill patternType="solid">
        <fgColor rgb="FFE7E6E6"/>
        <bgColor indexed="64"/>
      </patternFill>
    </fill>
    <fill>
      <patternFill patternType="solid">
        <fgColor rgb="FFF3F3F3"/>
        <bgColor rgb="FFF3F3F3"/>
      </patternFill>
    </fill>
    <fill>
      <patternFill patternType="solid">
        <fgColor rgb="FFFFC7CE"/>
      </patternFill>
    </fill>
    <fill>
      <patternFill patternType="solid">
        <fgColor theme="6" tint="0.59999389629810485"/>
        <bgColor indexed="64"/>
      </patternFill>
    </fill>
    <fill>
      <patternFill patternType="solid">
        <fgColor rgb="FFFFEB84"/>
        <bgColor indexed="64"/>
      </patternFill>
    </fill>
    <fill>
      <patternFill patternType="solid">
        <fgColor rgb="FF26A69A"/>
        <bgColor rgb="FFC6E0B4"/>
      </patternFill>
    </fill>
    <fill>
      <patternFill patternType="solid">
        <fgColor rgb="FF26A69A"/>
        <bgColor indexed="64"/>
      </patternFill>
    </fill>
    <fill>
      <patternFill patternType="solid">
        <fgColor rgb="FFA8DBD7"/>
        <bgColor rgb="FFE2EFDA"/>
      </patternFill>
    </fill>
    <fill>
      <patternFill patternType="solid">
        <fgColor rgb="FFA8DBD7"/>
        <bgColor indexed="64"/>
      </patternFill>
    </fill>
    <fill>
      <patternFill patternType="solid">
        <fgColor rgb="FF26A69A"/>
        <bgColor rgb="FFC5E0B3"/>
      </patternFill>
    </fill>
    <fill>
      <patternFill patternType="solid">
        <fgColor rgb="FFA8DBD7"/>
        <bgColor rgb="FFE2EFD9"/>
      </patternFill>
    </fill>
    <fill>
      <patternFill patternType="solid">
        <fgColor rgb="FFA8DBD7"/>
        <bgColor rgb="FFDAECE2"/>
      </patternFill>
    </fill>
    <fill>
      <patternFill patternType="solid">
        <fgColor rgb="FF26A69A"/>
        <bgColor rgb="FF00695C"/>
      </patternFill>
    </fill>
    <fill>
      <patternFill patternType="solid">
        <fgColor rgb="FFEFEFEF"/>
        <bgColor indexed="64"/>
      </patternFill>
    </fill>
    <fill>
      <patternFill patternType="solid">
        <fgColor rgb="FFFFEB84"/>
        <bgColor rgb="FFFFEB84"/>
      </patternFill>
    </fill>
    <fill>
      <patternFill patternType="solid">
        <fgColor rgb="FFFBAA77"/>
        <bgColor rgb="FFFBAA77"/>
      </patternFill>
    </fill>
    <fill>
      <patternFill patternType="solid">
        <fgColor rgb="FF63BE7B"/>
        <bgColor rgb="FF63BE7B"/>
      </patternFill>
    </fill>
    <fill>
      <patternFill patternType="solid">
        <fgColor rgb="FFF8696B"/>
        <bgColor rgb="FFF8696B"/>
      </patternFill>
    </fill>
  </fills>
  <borders count="163">
    <border>
      <left/>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bottom/>
      <diagonal/>
    </border>
    <border>
      <left/>
      <right/>
      <top/>
      <bottom/>
      <diagonal/>
    </border>
    <border>
      <left style="thin">
        <color rgb="FF7F7F7F"/>
      </left>
      <right/>
      <top/>
      <bottom style="thin">
        <color rgb="FF7F7F7F"/>
      </bottom>
      <diagonal/>
    </border>
    <border>
      <left/>
      <right/>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top style="hair">
        <color rgb="FF7F7F7F"/>
      </top>
      <bottom/>
      <diagonal/>
    </border>
    <border>
      <left style="thin">
        <color rgb="FF7F7F7F"/>
      </left>
      <right style="thin">
        <color rgb="FF7F7F7F"/>
      </right>
      <top style="thin">
        <color rgb="FF7F7F7F"/>
      </top>
      <bottom/>
      <diagonal/>
    </border>
    <border>
      <left/>
      <right/>
      <top style="thin">
        <color rgb="FF7F7F7F"/>
      </top>
      <bottom style="thin">
        <color rgb="FF7F7F7F"/>
      </bottom>
      <diagonal/>
    </border>
    <border>
      <left style="thin">
        <color rgb="FF7F7F7F"/>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000000"/>
      </left>
      <right/>
      <top/>
      <bottom/>
      <diagonal/>
    </border>
    <border>
      <left style="hair">
        <color rgb="FF7F7F7F"/>
      </left>
      <right/>
      <top/>
      <bottom/>
      <diagonal/>
    </border>
    <border>
      <left/>
      <right style="hair">
        <color rgb="FF7F7F7F"/>
      </right>
      <top/>
      <bottom/>
      <diagonal/>
    </border>
    <border>
      <left/>
      <right style="hair">
        <color rgb="FF7F7F7F"/>
      </right>
      <top style="thin">
        <color rgb="FF7F7F7F"/>
      </top>
      <bottom style="thin">
        <color rgb="FF7F7F7F"/>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7F7F7F"/>
      </right>
      <top style="thin">
        <color rgb="FF7F7F7F"/>
      </top>
      <bottom style="thin">
        <color rgb="FF7F7F7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right/>
      <top/>
      <bottom style="thin">
        <color rgb="FF000000"/>
      </bottom>
      <diagonal/>
    </border>
    <border>
      <left/>
      <right/>
      <top style="thin">
        <color rgb="FF000000"/>
      </top>
      <bottom/>
      <diagonal/>
    </border>
    <border>
      <left/>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rgb="FF006666"/>
      </bottom>
      <diagonal/>
    </border>
    <border>
      <left style="medium">
        <color indexed="64"/>
      </left>
      <right/>
      <top style="thin">
        <color rgb="FF006666"/>
      </top>
      <bottom style="thin">
        <color rgb="FF006666"/>
      </bottom>
      <diagonal/>
    </border>
    <border>
      <left style="medium">
        <color indexed="64"/>
      </left>
      <right/>
      <top style="thin">
        <color rgb="FF006666"/>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diagonal/>
    </border>
    <border>
      <left/>
      <right style="thin">
        <color rgb="FF000000"/>
      </right>
      <top style="thin">
        <color indexed="64"/>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bottom style="thin">
        <color rgb="FF000000"/>
      </bottom>
      <diagonal/>
    </border>
    <border>
      <left style="thin">
        <color rgb="FF000000"/>
      </left>
      <right/>
      <top style="thin">
        <color indexed="64"/>
      </top>
      <bottom/>
      <diagonal/>
    </border>
    <border>
      <left/>
      <right style="thin">
        <color indexed="64"/>
      </right>
      <top/>
      <bottom style="thin">
        <color rgb="FF000000"/>
      </bottom>
      <diagonal/>
    </border>
    <border>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thin">
        <color rgb="FF000000"/>
      </left>
      <right style="thin">
        <color rgb="FF000000"/>
      </right>
      <top style="thin">
        <color indexed="64"/>
      </top>
      <bottom style="thin">
        <color indexed="64"/>
      </bottom>
      <diagonal/>
    </border>
    <border>
      <left/>
      <right/>
      <top style="thin">
        <color rgb="FF7F7F7F"/>
      </top>
      <bottom/>
      <diagonal/>
    </border>
    <border>
      <left/>
      <right/>
      <top style="medium">
        <color indexed="64"/>
      </top>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right/>
      <top/>
      <bottom style="medium">
        <color indexed="64"/>
      </bottom>
      <diagonal/>
    </border>
    <border>
      <left/>
      <right style="thin">
        <color rgb="FF000000"/>
      </right>
      <top style="medium">
        <color indexed="64"/>
      </top>
      <bottom/>
      <diagonal/>
    </border>
    <border>
      <left/>
      <right style="thin">
        <color rgb="FF000000"/>
      </right>
      <top/>
      <bottom style="medium">
        <color indexed="64"/>
      </bottom>
      <diagonal/>
    </border>
    <border>
      <left/>
      <right/>
      <top style="medium">
        <color indexed="64"/>
      </top>
      <bottom style="medium">
        <color indexed="64"/>
      </bottom>
      <diagonal/>
    </border>
    <border>
      <left/>
      <right style="thin">
        <color rgb="FF7F7F7F"/>
      </right>
      <top/>
      <bottom/>
      <diagonal/>
    </border>
    <border>
      <left style="medium">
        <color indexed="64"/>
      </left>
      <right style="medium">
        <color indexed="64"/>
      </right>
      <top/>
      <bottom style="medium">
        <color indexed="64"/>
      </bottom>
      <diagonal/>
    </border>
    <border>
      <left style="thin">
        <color rgb="FF000000"/>
      </left>
      <right style="thin">
        <color indexed="64"/>
      </right>
      <top/>
      <bottom style="thin">
        <color indexed="64"/>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s>
  <cellStyleXfs count="13">
    <xf numFmtId="0" fontId="0" fillId="0" borderId="0"/>
    <xf numFmtId="0" fontId="28" fillId="0" borderId="0" applyNumberFormat="0" applyFill="0" applyBorder="0" applyAlignment="0" applyProtection="0"/>
    <xf numFmtId="0" fontId="27" fillId="0" borderId="52"/>
    <xf numFmtId="0" fontId="29" fillId="0" borderId="52" applyNumberFormat="0" applyFill="0" applyBorder="0" applyAlignment="0" applyProtection="0"/>
    <xf numFmtId="0" fontId="2" fillId="0" borderId="52"/>
    <xf numFmtId="0" fontId="26" fillId="0" borderId="52"/>
    <xf numFmtId="0" fontId="22" fillId="0" borderId="52"/>
    <xf numFmtId="0" fontId="67" fillId="32" borderId="52" applyNumberFormat="0" applyBorder="0" applyAlignment="0" applyProtection="0"/>
    <xf numFmtId="0" fontId="1" fillId="0" borderId="52"/>
    <xf numFmtId="0" fontId="28" fillId="0" borderId="52" applyNumberFormat="0" applyFill="0" applyBorder="0" applyAlignment="0" applyProtection="0"/>
    <xf numFmtId="0" fontId="1" fillId="0" borderId="52"/>
    <xf numFmtId="0" fontId="1" fillId="0" borderId="52"/>
    <xf numFmtId="0" fontId="68" fillId="0" borderId="52" applyNumberFormat="0" applyFill="0" applyBorder="0" applyAlignment="0" applyProtection="0"/>
  </cellStyleXfs>
  <cellXfs count="742">
    <xf numFmtId="0" fontId="0" fillId="0" borderId="0" xfId="0"/>
    <xf numFmtId="0" fontId="3" fillId="0" borderId="0" xfId="0" applyFont="1"/>
    <xf numFmtId="0" fontId="5" fillId="0" borderId="0" xfId="0" applyFont="1" applyAlignment="1">
      <alignment horizontal="left"/>
    </xf>
    <xf numFmtId="0" fontId="3" fillId="0" borderId="0" xfId="0" applyFont="1" applyAlignment="1">
      <alignment horizontal="right"/>
    </xf>
    <xf numFmtId="0" fontId="7" fillId="0" borderId="0" xfId="0" applyFont="1"/>
    <xf numFmtId="0" fontId="0" fillId="3" borderId="4" xfId="0" applyFill="1" applyBorder="1"/>
    <xf numFmtId="0" fontId="4" fillId="0" borderId="6" xfId="0" applyFont="1" applyBorder="1" applyAlignment="1">
      <alignment vertical="center"/>
    </xf>
    <xf numFmtId="0" fontId="4" fillId="0" borderId="7" xfId="0" applyFont="1" applyBorder="1" applyAlignment="1">
      <alignment vertical="center"/>
    </xf>
    <xf numFmtId="0" fontId="8" fillId="0" borderId="0" xfId="0" applyFont="1" applyAlignment="1">
      <alignment horizontal="left"/>
    </xf>
    <xf numFmtId="0" fontId="9" fillId="3" borderId="4" xfId="0" applyFont="1" applyFill="1" applyBorder="1" applyAlignment="1">
      <alignment vertical="center"/>
    </xf>
    <xf numFmtId="0" fontId="5" fillId="0" borderId="0" xfId="0" applyFont="1"/>
    <xf numFmtId="0" fontId="4" fillId="2" borderId="1" xfId="0" applyFont="1" applyFill="1" applyBorder="1" applyAlignment="1">
      <alignment vertical="center"/>
    </xf>
    <xf numFmtId="0" fontId="10" fillId="4" borderId="1" xfId="0" applyFont="1" applyFill="1" applyBorder="1" applyAlignment="1">
      <alignment horizontal="left" vertical="center" wrapText="1"/>
    </xf>
    <xf numFmtId="0" fontId="11" fillId="4" borderId="12" xfId="0" applyFont="1" applyFill="1" applyBorder="1" applyAlignment="1">
      <alignment horizontal="left" vertical="center"/>
    </xf>
    <xf numFmtId="0" fontId="11" fillId="4" borderId="12" xfId="0" applyFont="1" applyFill="1" applyBorder="1" applyAlignment="1">
      <alignment vertical="center"/>
    </xf>
    <xf numFmtId="0" fontId="10" fillId="4" borderId="1" xfId="0" applyFont="1" applyFill="1" applyBorder="1" applyAlignment="1">
      <alignment horizontal="right" vertical="center"/>
    </xf>
    <xf numFmtId="0" fontId="12" fillId="0" borderId="0" xfId="0" applyFont="1"/>
    <xf numFmtId="0" fontId="10" fillId="4" borderId="1" xfId="0" applyFont="1" applyFill="1" applyBorder="1" applyAlignment="1">
      <alignment horizontal="center" vertical="center"/>
    </xf>
    <xf numFmtId="0" fontId="12" fillId="0" borderId="0" xfId="0" applyFont="1" applyAlignment="1">
      <alignment horizontal="right"/>
    </xf>
    <xf numFmtId="0" fontId="13" fillId="5" borderId="1" xfId="0" applyFont="1" applyFill="1" applyBorder="1" applyAlignment="1">
      <alignment horizontal="left" vertical="center"/>
    </xf>
    <xf numFmtId="0" fontId="14" fillId="3"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6" fillId="6" borderId="13" xfId="0" applyFont="1" applyFill="1" applyBorder="1" applyAlignment="1">
      <alignment vertical="center"/>
    </xf>
    <xf numFmtId="0" fontId="17" fillId="3" borderId="4" xfId="0" applyFont="1" applyFill="1" applyBorder="1" applyAlignment="1">
      <alignment vertical="center"/>
    </xf>
    <xf numFmtId="0" fontId="18" fillId="3" borderId="1" xfId="0" applyFont="1" applyFill="1" applyBorder="1" applyAlignment="1">
      <alignment horizontal="center" vertical="center"/>
    </xf>
    <xf numFmtId="0" fontId="7" fillId="0" borderId="0" xfId="0" applyFont="1" applyAlignment="1">
      <alignment horizontal="right"/>
    </xf>
    <xf numFmtId="0" fontId="18" fillId="3" borderId="1" xfId="0" applyFont="1" applyFill="1" applyBorder="1" applyAlignment="1">
      <alignment vertical="center"/>
    </xf>
    <xf numFmtId="0" fontId="17" fillId="3" borderId="14" xfId="0" applyFont="1" applyFill="1" applyBorder="1" applyAlignment="1">
      <alignment horizontal="center" vertical="center"/>
    </xf>
    <xf numFmtId="0" fontId="20" fillId="3" borderId="1" xfId="0" applyFont="1" applyFill="1" applyBorder="1" applyAlignment="1">
      <alignment horizontal="center" vertical="center"/>
    </xf>
    <xf numFmtId="0" fontId="17" fillId="0" borderId="15" xfId="0" applyFont="1" applyBorder="1" applyAlignment="1">
      <alignment horizontal="center" vertical="center"/>
    </xf>
    <xf numFmtId="0" fontId="3" fillId="3" borderId="4" xfId="0" applyFont="1" applyFill="1" applyBorder="1" applyAlignment="1">
      <alignment vertical="center"/>
    </xf>
    <xf numFmtId="0" fontId="18" fillId="7" borderId="1" xfId="0" applyFont="1" applyFill="1" applyBorder="1" applyAlignment="1">
      <alignment vertical="center"/>
    </xf>
    <xf numFmtId="0" fontId="3" fillId="0" borderId="16" xfId="0" applyFont="1" applyBorder="1"/>
    <xf numFmtId="0" fontId="8" fillId="0" borderId="0" xfId="0" applyFont="1"/>
    <xf numFmtId="0" fontId="17" fillId="3" borderId="1" xfId="0" applyFont="1" applyFill="1" applyBorder="1" applyAlignment="1">
      <alignment horizontal="center" vertical="center"/>
    </xf>
    <xf numFmtId="0" fontId="17" fillId="0" borderId="1" xfId="0" applyFont="1" applyBorder="1" applyAlignment="1">
      <alignment horizontal="center" vertical="center"/>
    </xf>
    <xf numFmtId="0" fontId="18" fillId="8" borderId="1" xfId="0" applyFont="1" applyFill="1" applyBorder="1" applyAlignment="1">
      <alignment horizontal="center" vertical="center"/>
    </xf>
    <xf numFmtId="0" fontId="18" fillId="8" borderId="1" xfId="0" applyFont="1" applyFill="1" applyBorder="1" applyAlignment="1">
      <alignment vertical="center"/>
    </xf>
    <xf numFmtId="0" fontId="13" fillId="5" borderId="1" xfId="0" applyFont="1" applyFill="1" applyBorder="1" applyAlignment="1">
      <alignment horizontal="left" vertical="center" wrapText="1"/>
    </xf>
    <xf numFmtId="0" fontId="18" fillId="9" borderId="1" xfId="0" applyFont="1" applyFill="1" applyBorder="1" applyAlignment="1">
      <alignment horizontal="center" vertical="center"/>
    </xf>
    <xf numFmtId="0" fontId="18" fillId="9" borderId="1" xfId="0" applyFont="1" applyFill="1" applyBorder="1" applyAlignment="1">
      <alignment vertical="center"/>
    </xf>
    <xf numFmtId="0" fontId="21" fillId="0" borderId="0" xfId="0" applyFont="1"/>
    <xf numFmtId="0" fontId="3" fillId="3" borderId="17" xfId="0" applyFont="1" applyFill="1" applyBorder="1" applyAlignment="1">
      <alignment vertical="center"/>
    </xf>
    <xf numFmtId="0" fontId="3" fillId="3" borderId="4" xfId="0" applyFont="1" applyFill="1" applyBorder="1" applyAlignment="1">
      <alignment horizontal="center" vertical="center"/>
    </xf>
    <xf numFmtId="0" fontId="0" fillId="3" borderId="18" xfId="0" applyFill="1" applyBorder="1"/>
    <xf numFmtId="0" fontId="16" fillId="10" borderId="13" xfId="0" applyFont="1" applyFill="1" applyBorder="1" applyAlignment="1">
      <alignment vertical="center"/>
    </xf>
    <xf numFmtId="0" fontId="17" fillId="3" borderId="4" xfId="0" applyFont="1" applyFill="1" applyBorder="1" applyAlignment="1">
      <alignment vertical="center" wrapText="1"/>
    </xf>
    <xf numFmtId="0" fontId="17"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17" fillId="3" borderId="13" xfId="0" applyFont="1" applyFill="1" applyBorder="1" applyAlignment="1">
      <alignment vertical="center"/>
    </xf>
    <xf numFmtId="0" fontId="0" fillId="3" borderId="19" xfId="0" applyFill="1" applyBorder="1"/>
    <xf numFmtId="0" fontId="16" fillId="5" borderId="13" xfId="0" applyFont="1" applyFill="1" applyBorder="1" applyAlignment="1">
      <alignment vertical="center"/>
    </xf>
    <xf numFmtId="0" fontId="17" fillId="3" borderId="20" xfId="0" applyFont="1" applyFill="1" applyBorder="1" applyAlignment="1">
      <alignment vertical="center"/>
    </xf>
    <xf numFmtId="0" fontId="17" fillId="3" borderId="22" xfId="0" applyFont="1" applyFill="1" applyBorder="1" applyAlignment="1">
      <alignment horizontal="center" vertical="center"/>
    </xf>
    <xf numFmtId="0" fontId="17" fillId="3" borderId="4" xfId="0" applyFont="1" applyFill="1" applyBorder="1" applyAlignment="1">
      <alignment horizontal="center" vertical="center"/>
    </xf>
    <xf numFmtId="0" fontId="5" fillId="0" borderId="0" xfId="0" applyFont="1" applyAlignment="1">
      <alignment vertical="center"/>
    </xf>
    <xf numFmtId="0" fontId="4" fillId="2" borderId="8" xfId="0" applyFont="1" applyFill="1" applyBorder="1" applyAlignment="1">
      <alignment vertical="center"/>
    </xf>
    <xf numFmtId="0" fontId="19" fillId="0" borderId="14" xfId="0" applyFont="1" applyBorder="1" applyAlignment="1">
      <alignment vertical="center"/>
    </xf>
    <xf numFmtId="0" fontId="19" fillId="0" borderId="1" xfId="0" applyFont="1" applyBorder="1" applyAlignment="1">
      <alignment horizontal="left" vertical="center"/>
    </xf>
    <xf numFmtId="0" fontId="19" fillId="0" borderId="1" xfId="0" applyFont="1" applyBorder="1" applyAlignment="1">
      <alignment vertical="center"/>
    </xf>
    <xf numFmtId="0" fontId="19" fillId="0" borderId="12" xfId="0" applyFont="1" applyBorder="1" applyAlignment="1">
      <alignment horizontal="left" vertical="center"/>
    </xf>
    <xf numFmtId="0" fontId="19" fillId="0" borderId="21" xfId="0" applyFont="1" applyBorder="1" applyAlignment="1">
      <alignment horizontal="left" vertical="center"/>
    </xf>
    <xf numFmtId="0" fontId="19" fillId="0" borderId="21" xfId="0" applyFont="1" applyBorder="1" applyAlignment="1">
      <alignment vertical="center"/>
    </xf>
    <xf numFmtId="0" fontId="19" fillId="0" borderId="14" xfId="0" applyFont="1" applyBorder="1" applyAlignment="1">
      <alignment horizontal="left" vertical="center"/>
    </xf>
    <xf numFmtId="0" fontId="31" fillId="0" borderId="52" xfId="4" applyFont="1" applyAlignment="1">
      <alignment vertical="top"/>
    </xf>
    <xf numFmtId="0" fontId="22" fillId="0" borderId="52" xfId="4" applyFont="1" applyAlignment="1">
      <alignment vertical="top"/>
    </xf>
    <xf numFmtId="0" fontId="31" fillId="0" borderId="52" xfId="4" applyFont="1" applyAlignment="1">
      <alignment vertical="top" wrapText="1"/>
    </xf>
    <xf numFmtId="0" fontId="32" fillId="21" borderId="60" xfId="4" applyFont="1" applyFill="1" applyBorder="1" applyAlignment="1">
      <alignment vertical="top" wrapText="1"/>
    </xf>
    <xf numFmtId="0" fontId="30" fillId="28" borderId="60" xfId="4" applyFont="1" applyFill="1" applyBorder="1" applyAlignment="1">
      <alignment horizontal="center" vertical="center" wrapText="1"/>
    </xf>
    <xf numFmtId="0" fontId="33" fillId="27" borderId="60" xfId="4" applyFont="1" applyFill="1" applyBorder="1" applyAlignment="1">
      <alignment horizontal="center" vertical="center" wrapText="1"/>
    </xf>
    <xf numFmtId="0" fontId="34" fillId="0" borderId="67" xfId="4" applyFont="1" applyBorder="1" applyAlignment="1">
      <alignment vertical="top" wrapText="1"/>
    </xf>
    <xf numFmtId="0" fontId="34" fillId="0" borderId="67" xfId="4" applyFont="1" applyBorder="1" applyAlignment="1">
      <alignment vertical="top"/>
    </xf>
    <xf numFmtId="0" fontId="36" fillId="0" borderId="74" xfId="4" applyFont="1" applyBorder="1" applyAlignment="1">
      <alignment vertical="top" wrapText="1"/>
    </xf>
    <xf numFmtId="0" fontId="37" fillId="24" borderId="75" xfId="4" applyFont="1" applyFill="1" applyBorder="1" applyAlignment="1">
      <alignment horizontal="center" vertical="center" wrapText="1"/>
    </xf>
    <xf numFmtId="0" fontId="37" fillId="24" borderId="61" xfId="4" applyFont="1" applyFill="1" applyBorder="1" applyAlignment="1">
      <alignment horizontal="center" vertical="center" wrapText="1"/>
    </xf>
    <xf numFmtId="0" fontId="38" fillId="24" borderId="61" xfId="4" applyFont="1" applyFill="1" applyBorder="1" applyAlignment="1">
      <alignment horizontal="center" vertical="center" wrapText="1"/>
    </xf>
    <xf numFmtId="0" fontId="37" fillId="25" borderId="75" xfId="4" applyFont="1" applyFill="1" applyBorder="1" applyAlignment="1">
      <alignment horizontal="center" vertical="center" wrapText="1"/>
    </xf>
    <xf numFmtId="0" fontId="38" fillId="25" borderId="75" xfId="4" applyFont="1" applyFill="1" applyBorder="1" applyAlignment="1">
      <alignment horizontal="center" vertical="center" wrapText="1"/>
    </xf>
    <xf numFmtId="0" fontId="38" fillId="26" borderId="61" xfId="4" applyFont="1" applyFill="1" applyBorder="1" applyAlignment="1">
      <alignment horizontal="center" vertical="center" wrapText="1"/>
    </xf>
    <xf numFmtId="0" fontId="38" fillId="26" borderId="75" xfId="4" applyFont="1" applyFill="1" applyBorder="1" applyAlignment="1">
      <alignment horizontal="center" vertical="center" wrapText="1"/>
    </xf>
    <xf numFmtId="0" fontId="37" fillId="26" borderId="75" xfId="4" applyFont="1" applyFill="1" applyBorder="1" applyAlignment="1">
      <alignment horizontal="center" vertical="center" wrapText="1"/>
    </xf>
    <xf numFmtId="0" fontId="37" fillId="26" borderId="61" xfId="4" applyFont="1" applyFill="1" applyBorder="1" applyAlignment="1">
      <alignment horizontal="center" vertical="center" wrapText="1"/>
    </xf>
    <xf numFmtId="0" fontId="36" fillId="0" borderId="75" xfId="4" applyFont="1" applyBorder="1" applyAlignment="1">
      <alignment vertical="center" wrapText="1"/>
    </xf>
    <xf numFmtId="0" fontId="37" fillId="27" borderId="75" xfId="4" applyFont="1" applyFill="1" applyBorder="1" applyAlignment="1">
      <alignment horizontal="center" vertical="center" wrapText="1"/>
    </xf>
    <xf numFmtId="0" fontId="37" fillId="0" borderId="75" xfId="4" applyFont="1" applyBorder="1" applyAlignment="1">
      <alignment horizontal="center" vertical="center" wrapText="1"/>
    </xf>
    <xf numFmtId="0" fontId="38" fillId="0" borderId="75" xfId="4" applyFont="1" applyBorder="1" applyAlignment="1">
      <alignment horizontal="center" vertical="center" wrapText="1"/>
    </xf>
    <xf numFmtId="0" fontId="37" fillId="27" borderId="61" xfId="4" applyFont="1" applyFill="1" applyBorder="1" applyAlignment="1">
      <alignment horizontal="center" vertical="center" wrapText="1"/>
    </xf>
    <xf numFmtId="0" fontId="40" fillId="0" borderId="75" xfId="4" applyFont="1" applyBorder="1" applyAlignment="1">
      <alignment horizontal="center" vertical="center" wrapText="1"/>
    </xf>
    <xf numFmtId="0" fontId="41" fillId="0" borderId="77" xfId="4" applyFont="1" applyBorder="1" applyAlignment="1">
      <alignment horizontal="center" vertical="center" wrapText="1"/>
    </xf>
    <xf numFmtId="0" fontId="40" fillId="0" borderId="76" xfId="4" applyFont="1" applyBorder="1" applyAlignment="1">
      <alignment horizontal="center" vertical="center" wrapText="1"/>
    </xf>
    <xf numFmtId="0" fontId="40" fillId="0" borderId="61" xfId="4" applyFont="1" applyBorder="1" applyAlignment="1">
      <alignment horizontal="center" vertical="center" wrapText="1"/>
    </xf>
    <xf numFmtId="0" fontId="40" fillId="0" borderId="78" xfId="4" applyFont="1" applyBorder="1" applyAlignment="1">
      <alignment horizontal="center" vertical="center" wrapText="1"/>
    </xf>
    <xf numFmtId="0" fontId="40" fillId="0" borderId="79" xfId="4" applyFont="1" applyBorder="1" applyAlignment="1">
      <alignment horizontal="center" vertical="center" wrapText="1"/>
    </xf>
    <xf numFmtId="0" fontId="40" fillId="0" borderId="77" xfId="4" applyFont="1" applyBorder="1" applyAlignment="1">
      <alignment horizontal="center" vertical="center" wrapText="1"/>
    </xf>
    <xf numFmtId="0" fontId="40" fillId="0" borderId="81" xfId="4" applyFont="1" applyBorder="1" applyAlignment="1">
      <alignment horizontal="center" vertical="center" wrapText="1"/>
    </xf>
    <xf numFmtId="0" fontId="40" fillId="0" borderId="82" xfId="4" applyFont="1" applyBorder="1" applyAlignment="1">
      <alignment horizontal="center" vertical="center" wrapText="1"/>
    </xf>
    <xf numFmtId="0" fontId="41" fillId="28" borderId="87" xfId="4" applyFont="1" applyFill="1" applyBorder="1" applyAlignment="1">
      <alignment horizontal="center" vertical="center" wrapText="1"/>
    </xf>
    <xf numFmtId="0" fontId="40" fillId="28" borderId="87" xfId="4" applyFont="1" applyFill="1" applyBorder="1" applyAlignment="1">
      <alignment horizontal="center" vertical="center" wrapText="1"/>
    </xf>
    <xf numFmtId="0" fontId="41" fillId="28" borderId="88" xfId="4" applyFont="1" applyFill="1" applyBorder="1" applyAlignment="1">
      <alignment horizontal="center" vertical="center" wrapText="1"/>
    </xf>
    <xf numFmtId="0" fontId="43" fillId="28" borderId="87" xfId="4" applyFont="1" applyFill="1" applyBorder="1" applyAlignment="1">
      <alignment horizontal="center" vertical="center" wrapText="1"/>
    </xf>
    <xf numFmtId="0" fontId="40" fillId="28" borderId="86" xfId="4" applyFont="1" applyFill="1" applyBorder="1" applyAlignment="1">
      <alignment horizontal="center" vertical="center" wrapText="1"/>
    </xf>
    <xf numFmtId="0" fontId="40" fillId="28" borderId="85" xfId="4" applyFont="1" applyFill="1" applyBorder="1" applyAlignment="1">
      <alignment horizontal="center" vertical="center" wrapText="1"/>
    </xf>
    <xf numFmtId="0" fontId="40" fillId="28" borderId="89" xfId="4" applyFont="1" applyFill="1" applyBorder="1" applyAlignment="1">
      <alignment horizontal="center" vertical="center" wrapText="1"/>
    </xf>
    <xf numFmtId="0" fontId="40" fillId="28" borderId="88" xfId="4" applyFont="1" applyFill="1" applyBorder="1" applyAlignment="1">
      <alignment horizontal="center" vertical="center" wrapText="1"/>
    </xf>
    <xf numFmtId="0" fontId="40" fillId="28" borderId="90" xfId="4" applyFont="1" applyFill="1" applyBorder="1" applyAlignment="1">
      <alignment horizontal="center" vertical="center" wrapText="1"/>
    </xf>
    <xf numFmtId="0" fontId="41" fillId="28" borderId="60" xfId="4" applyFont="1" applyFill="1" applyBorder="1" applyAlignment="1">
      <alignment horizontal="center" vertical="center" wrapText="1"/>
    </xf>
    <xf numFmtId="0" fontId="40" fillId="28" borderId="60" xfId="4" applyFont="1" applyFill="1" applyBorder="1" applyAlignment="1">
      <alignment horizontal="center" vertical="center" wrapText="1"/>
    </xf>
    <xf numFmtId="0" fontId="41" fillId="28" borderId="79" xfId="4" applyFont="1" applyFill="1" applyBorder="1" applyAlignment="1">
      <alignment horizontal="center" vertical="center" wrapText="1"/>
    </xf>
    <xf numFmtId="0" fontId="43" fillId="28" borderId="60" xfId="4" applyFont="1" applyFill="1" applyBorder="1" applyAlignment="1">
      <alignment horizontal="center" vertical="center" wrapText="1"/>
    </xf>
    <xf numFmtId="0" fontId="40" fillId="28" borderId="70" xfId="4" applyFont="1" applyFill="1" applyBorder="1" applyAlignment="1">
      <alignment horizontal="center" vertical="center" wrapText="1"/>
    </xf>
    <xf numFmtId="0" fontId="40" fillId="28" borderId="68" xfId="4" applyFont="1" applyFill="1" applyBorder="1" applyAlignment="1">
      <alignment horizontal="center" vertical="center" wrapText="1"/>
    </xf>
    <xf numFmtId="0" fontId="40" fillId="28" borderId="69" xfId="4" applyFont="1" applyFill="1" applyBorder="1" applyAlignment="1">
      <alignment horizontal="center" vertical="center" wrapText="1"/>
    </xf>
    <xf numFmtId="0" fontId="40" fillId="28" borderId="79" xfId="4" applyFont="1" applyFill="1" applyBorder="1" applyAlignment="1">
      <alignment horizontal="center" vertical="center" wrapText="1"/>
    </xf>
    <xf numFmtId="0" fontId="40" fillId="28" borderId="77" xfId="4" applyFont="1" applyFill="1" applyBorder="1" applyAlignment="1">
      <alignment horizontal="center" vertical="center" wrapText="1"/>
    </xf>
    <xf numFmtId="0" fontId="41" fillId="28" borderId="98" xfId="4" applyFont="1" applyFill="1" applyBorder="1" applyAlignment="1">
      <alignment horizontal="center" vertical="center" wrapText="1"/>
    </xf>
    <xf numFmtId="0" fontId="40" fillId="28" borderId="98" xfId="4" applyFont="1" applyFill="1" applyBorder="1" applyAlignment="1">
      <alignment horizontal="center" vertical="center" wrapText="1"/>
    </xf>
    <xf numFmtId="0" fontId="41" fillId="28" borderId="99" xfId="4" applyFont="1" applyFill="1" applyBorder="1" applyAlignment="1">
      <alignment horizontal="center" vertical="center" wrapText="1"/>
    </xf>
    <xf numFmtId="0" fontId="43" fillId="28" borderId="98" xfId="4" applyFont="1" applyFill="1" applyBorder="1" applyAlignment="1">
      <alignment horizontal="center" vertical="center" wrapText="1"/>
    </xf>
    <xf numFmtId="0" fontId="40" fillId="28" borderId="97" xfId="4" applyFont="1" applyFill="1" applyBorder="1" applyAlignment="1">
      <alignment horizontal="center" vertical="center" wrapText="1"/>
    </xf>
    <xf numFmtId="0" fontId="40" fillId="28" borderId="96" xfId="4" applyFont="1" applyFill="1" applyBorder="1" applyAlignment="1">
      <alignment horizontal="center" vertical="center" wrapText="1"/>
    </xf>
    <xf numFmtId="0" fontId="40" fillId="28" borderId="100" xfId="4" applyFont="1" applyFill="1" applyBorder="1" applyAlignment="1">
      <alignment horizontal="center" vertical="center" wrapText="1"/>
    </xf>
    <xf numFmtId="0" fontId="40" fillId="28" borderId="99" xfId="4" applyFont="1" applyFill="1" applyBorder="1" applyAlignment="1">
      <alignment horizontal="center" vertical="center" wrapText="1"/>
    </xf>
    <xf numFmtId="0" fontId="40" fillId="28" borderId="82" xfId="4" applyFont="1" applyFill="1" applyBorder="1" applyAlignment="1">
      <alignment horizontal="center" vertical="center" wrapText="1"/>
    </xf>
    <xf numFmtId="0" fontId="40" fillId="0" borderId="88" xfId="4" applyFont="1" applyBorder="1" applyAlignment="1">
      <alignment horizontal="center" vertical="center" wrapText="1"/>
    </xf>
    <xf numFmtId="0" fontId="40" fillId="0" borderId="74" xfId="4" applyFont="1" applyBorder="1" applyAlignment="1">
      <alignment horizontal="center" vertical="center" wrapText="1"/>
    </xf>
    <xf numFmtId="0" fontId="40" fillId="0" borderId="102" xfId="4" applyFont="1" applyBorder="1" applyAlignment="1">
      <alignment horizontal="center" vertical="center" wrapText="1"/>
    </xf>
    <xf numFmtId="0" fontId="41" fillId="0" borderId="74" xfId="4" applyFont="1" applyBorder="1" applyAlignment="1">
      <alignment horizontal="center" vertical="center" wrapText="1"/>
    </xf>
    <xf numFmtId="0" fontId="41" fillId="0" borderId="62" xfId="4" applyFont="1" applyBorder="1" applyAlignment="1">
      <alignment horizontal="center" vertical="center" wrapText="1"/>
    </xf>
    <xf numFmtId="0" fontId="40" fillId="0" borderId="60" xfId="4" applyFont="1" applyBorder="1" applyAlignment="1">
      <alignment horizontal="center" vertical="center" wrapText="1"/>
    </xf>
    <xf numFmtId="0" fontId="40" fillId="0" borderId="62" xfId="4" applyFont="1" applyBorder="1" applyAlignment="1">
      <alignment horizontal="center" vertical="center" wrapText="1"/>
    </xf>
    <xf numFmtId="0" fontId="40" fillId="0" borderId="74" xfId="4" applyFont="1" applyBorder="1" applyAlignment="1">
      <alignment vertical="top" wrapText="1"/>
    </xf>
    <xf numFmtId="0" fontId="40" fillId="0" borderId="102" xfId="4" applyFont="1" applyBorder="1" applyAlignment="1">
      <alignment vertical="top" wrapText="1"/>
    </xf>
    <xf numFmtId="0" fontId="40" fillId="0" borderId="62" xfId="4" applyFont="1" applyBorder="1" applyAlignment="1">
      <alignment vertical="top" wrapText="1"/>
    </xf>
    <xf numFmtId="0" fontId="40" fillId="0" borderId="67" xfId="4" applyFont="1" applyBorder="1" applyAlignment="1">
      <alignment vertical="top" wrapText="1"/>
    </xf>
    <xf numFmtId="0" fontId="40" fillId="0" borderId="90" xfId="4" applyFont="1" applyBorder="1" applyAlignment="1">
      <alignment vertical="top" wrapText="1"/>
    </xf>
    <xf numFmtId="0" fontId="40" fillId="0" borderId="70" xfId="4" applyFont="1" applyBorder="1" applyAlignment="1">
      <alignment horizontal="center" vertical="center" wrapText="1"/>
    </xf>
    <xf numFmtId="0" fontId="41" fillId="0" borderId="60" xfId="4" applyFont="1" applyBorder="1" applyAlignment="1">
      <alignment horizontal="center" vertical="center" wrapText="1"/>
    </xf>
    <xf numFmtId="0" fontId="41" fillId="0" borderId="68" xfId="4" applyFont="1" applyBorder="1" applyAlignment="1">
      <alignment horizontal="center" vertical="center" wrapText="1"/>
    </xf>
    <xf numFmtId="0" fontId="40" fillId="0" borderId="68" xfId="4" applyFont="1" applyBorder="1" applyAlignment="1">
      <alignment horizontal="center" vertical="center" wrapText="1"/>
    </xf>
    <xf numFmtId="0" fontId="40" fillId="0" borderId="60" xfId="4" applyFont="1" applyBorder="1" applyAlignment="1">
      <alignment vertical="top" wrapText="1"/>
    </xf>
    <xf numFmtId="0" fontId="40" fillId="0" borderId="70" xfId="4" applyFont="1" applyBorder="1" applyAlignment="1">
      <alignment vertical="top" wrapText="1"/>
    </xf>
    <xf numFmtId="0" fontId="40" fillId="0" borderId="68" xfId="4" applyFont="1" applyBorder="1" applyAlignment="1">
      <alignment vertical="top" wrapText="1"/>
    </xf>
    <xf numFmtId="0" fontId="40" fillId="0" borderId="69" xfId="4" applyFont="1" applyBorder="1" applyAlignment="1">
      <alignment vertical="top" wrapText="1"/>
    </xf>
    <xf numFmtId="0" fontId="40" fillId="0" borderId="77" xfId="4" applyFont="1" applyBorder="1" applyAlignment="1">
      <alignment vertical="top" wrapText="1"/>
    </xf>
    <xf numFmtId="0" fontId="41" fillId="28" borderId="75" xfId="4" applyFont="1" applyFill="1" applyBorder="1" applyAlignment="1">
      <alignment horizontal="center" vertical="center" wrapText="1"/>
    </xf>
    <xf numFmtId="0" fontId="40" fillId="0" borderId="103" xfId="4" applyFont="1" applyBorder="1" applyAlignment="1">
      <alignment horizontal="center" vertical="center" wrapText="1"/>
    </xf>
    <xf numFmtId="0" fontId="40" fillId="28" borderId="75" xfId="4" applyFont="1" applyFill="1" applyBorder="1" applyAlignment="1">
      <alignment horizontal="center" vertical="center" wrapText="1"/>
    </xf>
    <xf numFmtId="0" fontId="40" fillId="28" borderId="103" xfId="4" applyFont="1" applyFill="1" applyBorder="1" applyAlignment="1">
      <alignment horizontal="center" vertical="center" wrapText="1"/>
    </xf>
    <xf numFmtId="0" fontId="41" fillId="0" borderId="70" xfId="4" applyFont="1" applyBorder="1" applyAlignment="1">
      <alignment horizontal="center" vertical="center" wrapText="1"/>
    </xf>
    <xf numFmtId="0" fontId="40" fillId="28" borderId="61" xfId="4" applyFont="1" applyFill="1" applyBorder="1" applyAlignment="1">
      <alignment horizontal="center" vertical="center" wrapText="1"/>
    </xf>
    <xf numFmtId="0" fontId="41" fillId="0" borderId="76" xfId="4" applyFont="1" applyBorder="1" applyAlignment="1">
      <alignment horizontal="center" vertical="center" wrapText="1"/>
    </xf>
    <xf numFmtId="0" fontId="41" fillId="28" borderId="74" xfId="4" applyFont="1" applyFill="1" applyBorder="1" applyAlignment="1">
      <alignment horizontal="center" vertical="center" wrapText="1"/>
    </xf>
    <xf numFmtId="0" fontId="41" fillId="28" borderId="104" xfId="4" applyFont="1" applyFill="1" applyBorder="1" applyAlignment="1">
      <alignment horizontal="center" vertical="center" wrapText="1"/>
    </xf>
    <xf numFmtId="0" fontId="41" fillId="0" borderId="102" xfId="4" applyFont="1" applyBorder="1" applyAlignment="1">
      <alignment horizontal="center" vertical="center" wrapText="1"/>
    </xf>
    <xf numFmtId="0" fontId="41" fillId="28" borderId="103" xfId="4" applyFont="1" applyFill="1" applyBorder="1" applyAlignment="1">
      <alignment horizontal="center" vertical="center" wrapText="1"/>
    </xf>
    <xf numFmtId="0" fontId="41" fillId="0" borderId="75" xfId="4" applyFont="1" applyBorder="1" applyAlignment="1">
      <alignment horizontal="center" vertical="center" wrapText="1"/>
    </xf>
    <xf numFmtId="0" fontId="44" fillId="0" borderId="70" xfId="4" applyFont="1" applyBorder="1" applyAlignment="1">
      <alignment horizontal="center" vertical="center" wrapText="1"/>
    </xf>
    <xf numFmtId="0" fontId="44" fillId="0" borderId="60" xfId="4" applyFont="1" applyBorder="1" applyAlignment="1">
      <alignment horizontal="center" vertical="center" wrapText="1"/>
    </xf>
    <xf numFmtId="0" fontId="44" fillId="0" borderId="68" xfId="4" applyFont="1" applyBorder="1" applyAlignment="1">
      <alignment horizontal="center" vertical="center" wrapText="1"/>
    </xf>
    <xf numFmtId="0" fontId="45" fillId="0" borderId="60" xfId="4" applyFont="1" applyBorder="1" applyAlignment="1">
      <alignment horizontal="center" vertical="center" wrapText="1"/>
    </xf>
    <xf numFmtId="0" fontId="44" fillId="0" borderId="76" xfId="4" applyFont="1" applyBorder="1" applyAlignment="1">
      <alignment horizontal="center" vertical="center" wrapText="1"/>
    </xf>
    <xf numFmtId="0" fontId="44" fillId="0" borderId="75" xfId="4" applyFont="1" applyBorder="1" applyAlignment="1">
      <alignment horizontal="center" vertical="center" wrapText="1"/>
    </xf>
    <xf numFmtId="0" fontId="45" fillId="0" borderId="75" xfId="4" applyFont="1" applyBorder="1" applyAlignment="1">
      <alignment horizontal="center" vertical="center" wrapText="1"/>
    </xf>
    <xf numFmtId="0" fontId="45" fillId="28" borderId="87" xfId="4" applyFont="1" applyFill="1" applyBorder="1" applyAlignment="1">
      <alignment horizontal="center" vertical="center" wrapText="1"/>
    </xf>
    <xf numFmtId="0" fontId="45" fillId="28" borderId="60" xfId="4" applyFont="1" applyFill="1" applyBorder="1" applyAlignment="1">
      <alignment horizontal="center" vertical="center" wrapText="1"/>
    </xf>
    <xf numFmtId="0" fontId="45" fillId="28" borderId="98" xfId="4" applyFont="1" applyFill="1" applyBorder="1" applyAlignment="1">
      <alignment horizontal="center" vertical="center" wrapText="1"/>
    </xf>
    <xf numFmtId="0" fontId="43" fillId="0" borderId="68" xfId="4" applyFont="1" applyBorder="1" applyAlignment="1">
      <alignment horizontal="center" vertical="center" wrapText="1"/>
    </xf>
    <xf numFmtId="0" fontId="43" fillId="0" borderId="61" xfId="4" applyFont="1" applyBorder="1" applyAlignment="1">
      <alignment horizontal="center" vertical="center" wrapText="1"/>
    </xf>
    <xf numFmtId="0" fontId="40" fillId="0" borderId="99" xfId="4" applyFont="1" applyBorder="1" applyAlignment="1">
      <alignment horizontal="center" vertical="center" wrapText="1"/>
    </xf>
    <xf numFmtId="0" fontId="40" fillId="28" borderId="104" xfId="4" applyFont="1" applyFill="1" applyBorder="1" applyAlignment="1">
      <alignment horizontal="center" vertical="center" wrapText="1"/>
    </xf>
    <xf numFmtId="0" fontId="40" fillId="0" borderId="67" xfId="4" applyFont="1" applyBorder="1" applyAlignment="1">
      <alignment horizontal="center" vertical="center" wrapText="1"/>
    </xf>
    <xf numFmtId="0" fontId="40" fillId="0" borderId="69" xfId="4" applyFont="1" applyBorder="1" applyAlignment="1">
      <alignment horizontal="center" vertical="center" wrapText="1"/>
    </xf>
    <xf numFmtId="0" fontId="40" fillId="0" borderId="75" xfId="4" applyFont="1" applyBorder="1" applyAlignment="1">
      <alignment vertical="top" wrapText="1"/>
    </xf>
    <xf numFmtId="0" fontId="40" fillId="0" borderId="76" xfId="4" applyFont="1" applyBorder="1" applyAlignment="1">
      <alignment vertical="top" wrapText="1"/>
    </xf>
    <xf numFmtId="0" fontId="40" fillId="0" borderId="61" xfId="4" applyFont="1" applyBorder="1" applyAlignment="1">
      <alignment vertical="top" wrapText="1"/>
    </xf>
    <xf numFmtId="0" fontId="40" fillId="0" borderId="81" xfId="4" applyFont="1" applyBorder="1" applyAlignment="1">
      <alignment vertical="top" wrapText="1"/>
    </xf>
    <xf numFmtId="0" fontId="40" fillId="0" borderId="78" xfId="4" applyFont="1" applyBorder="1" applyAlignment="1">
      <alignment vertical="top" wrapText="1"/>
    </xf>
    <xf numFmtId="0" fontId="42" fillId="28" borderId="87" xfId="4" applyFont="1" applyFill="1" applyBorder="1" applyAlignment="1">
      <alignment vertical="top" wrapText="1"/>
    </xf>
    <xf numFmtId="0" fontId="44" fillId="28" borderId="87" xfId="4" applyFont="1" applyFill="1" applyBorder="1" applyAlignment="1">
      <alignment horizontal="center" vertical="center" wrapText="1"/>
    </xf>
    <xf numFmtId="0" fontId="44" fillId="28" borderId="85" xfId="4" applyFont="1" applyFill="1" applyBorder="1" applyAlignment="1">
      <alignment horizontal="center" vertical="center" wrapText="1"/>
    </xf>
    <xf numFmtId="0" fontId="41" fillId="28" borderId="77" xfId="4" applyFont="1" applyFill="1" applyBorder="1" applyAlignment="1">
      <alignment horizontal="center" vertical="center" wrapText="1"/>
    </xf>
    <xf numFmtId="0" fontId="44" fillId="28" borderId="88" xfId="4" applyFont="1" applyFill="1" applyBorder="1" applyAlignment="1">
      <alignment horizontal="center" vertical="center" wrapText="1"/>
    </xf>
    <xf numFmtId="0" fontId="44" fillId="28" borderId="105" xfId="4" applyFont="1" applyFill="1" applyBorder="1" applyAlignment="1">
      <alignment vertical="top" wrapText="1"/>
    </xf>
    <xf numFmtId="0" fontId="44" fillId="28" borderId="87" xfId="4" applyFont="1" applyFill="1" applyBorder="1" applyAlignment="1">
      <alignment vertical="top" wrapText="1"/>
    </xf>
    <xf numFmtId="0" fontId="44" fillId="28" borderId="85" xfId="4" applyFont="1" applyFill="1" applyBorder="1" applyAlignment="1">
      <alignment vertical="top" wrapText="1"/>
    </xf>
    <xf numFmtId="0" fontId="40" fillId="28" borderId="107" xfId="4" applyFont="1" applyFill="1" applyBorder="1" applyAlignment="1">
      <alignment horizontal="center" vertical="center" wrapText="1"/>
    </xf>
    <xf numFmtId="0" fontId="42" fillId="28" borderId="60" xfId="4" applyFont="1" applyFill="1" applyBorder="1" applyAlignment="1">
      <alignment vertical="top" wrapText="1"/>
    </xf>
    <xf numFmtId="0" fontId="44" fillId="28" borderId="60" xfId="4" applyFont="1" applyFill="1" applyBorder="1" applyAlignment="1">
      <alignment horizontal="center" vertical="center" wrapText="1"/>
    </xf>
    <xf numFmtId="0" fontId="44" fillId="28" borderId="79" xfId="4" applyFont="1" applyFill="1" applyBorder="1" applyAlignment="1">
      <alignment horizontal="center" vertical="center" wrapText="1"/>
    </xf>
    <xf numFmtId="0" fontId="44" fillId="28" borderId="80" xfId="4" applyFont="1" applyFill="1" applyBorder="1" applyAlignment="1">
      <alignment vertical="top" wrapText="1"/>
    </xf>
    <xf numFmtId="0" fontId="44" fillId="28" borderId="60" xfId="4" applyFont="1" applyFill="1" applyBorder="1" applyAlignment="1">
      <alignment vertical="top" wrapText="1"/>
    </xf>
    <xf numFmtId="0" fontId="44" fillId="28" borderId="68" xfId="4" applyFont="1" applyFill="1" applyBorder="1" applyAlignment="1">
      <alignment vertical="top" wrapText="1"/>
    </xf>
    <xf numFmtId="0" fontId="40" fillId="28" borderId="108" xfId="4" applyFont="1" applyFill="1" applyBorder="1" applyAlignment="1">
      <alignment horizontal="center" vertical="center" wrapText="1"/>
    </xf>
    <xf numFmtId="0" fontId="42" fillId="28" borderId="98" xfId="4" applyFont="1" applyFill="1" applyBorder="1" applyAlignment="1">
      <alignment vertical="top" wrapText="1"/>
    </xf>
    <xf numFmtId="0" fontId="44" fillId="28" borderId="98" xfId="4" applyFont="1" applyFill="1" applyBorder="1" applyAlignment="1">
      <alignment horizontal="center" vertical="center" wrapText="1"/>
    </xf>
    <xf numFmtId="0" fontId="44" fillId="28" borderId="96" xfId="4" applyFont="1" applyFill="1" applyBorder="1" applyAlignment="1">
      <alignment horizontal="center" vertical="center" wrapText="1"/>
    </xf>
    <xf numFmtId="0" fontId="41" fillId="28" borderId="82" xfId="4" applyFont="1" applyFill="1" applyBorder="1" applyAlignment="1">
      <alignment horizontal="center" vertical="center" wrapText="1"/>
    </xf>
    <xf numFmtId="0" fontId="44" fillId="28" borderId="99" xfId="4" applyFont="1" applyFill="1" applyBorder="1" applyAlignment="1">
      <alignment horizontal="center" vertical="center" wrapText="1"/>
    </xf>
    <xf numFmtId="0" fontId="44" fillId="28" borderId="109" xfId="4" applyFont="1" applyFill="1" applyBorder="1" applyAlignment="1">
      <alignment vertical="top" wrapText="1"/>
    </xf>
    <xf numFmtId="0" fontId="44" fillId="28" borderId="98" xfId="4" applyFont="1" applyFill="1" applyBorder="1" applyAlignment="1">
      <alignment vertical="top" wrapText="1"/>
    </xf>
    <xf numFmtId="0" fontId="44" fillId="28" borderId="96" xfId="4" applyFont="1" applyFill="1" applyBorder="1" applyAlignment="1">
      <alignment vertical="top" wrapText="1"/>
    </xf>
    <xf numFmtId="0" fontId="40" fillId="28" borderId="110" xfId="4" applyFont="1" applyFill="1" applyBorder="1" applyAlignment="1">
      <alignment horizontal="center" vertical="center" wrapText="1"/>
    </xf>
    <xf numFmtId="0" fontId="44" fillId="0" borderId="98" xfId="4" applyFont="1" applyBorder="1" applyAlignment="1">
      <alignment horizontal="center" vertical="center" wrapText="1"/>
    </xf>
    <xf numFmtId="0" fontId="40" fillId="0" borderId="82" xfId="4" applyFont="1" applyBorder="1" applyAlignment="1">
      <alignment vertical="top" wrapText="1"/>
    </xf>
    <xf numFmtId="0" fontId="49" fillId="13" borderId="35" xfId="0" applyFont="1" applyFill="1" applyBorder="1" applyAlignment="1">
      <alignment horizontal="center" vertical="center"/>
    </xf>
    <xf numFmtId="0" fontId="52" fillId="0" borderId="21" xfId="0" applyFont="1" applyBorder="1" applyAlignment="1">
      <alignment horizontal="center" vertical="center" wrapText="1"/>
    </xf>
    <xf numFmtId="0" fontId="53" fillId="0" borderId="21" xfId="0" applyFont="1" applyBorder="1" applyAlignment="1">
      <alignment vertical="center" wrapText="1"/>
    </xf>
    <xf numFmtId="0" fontId="52" fillId="0" borderId="50" xfId="0" applyFont="1" applyBorder="1" applyAlignment="1">
      <alignment horizontal="center" vertical="center" wrapText="1"/>
    </xf>
    <xf numFmtId="0" fontId="49" fillId="12" borderId="4" xfId="0" applyFont="1" applyFill="1" applyBorder="1" applyAlignment="1">
      <alignment vertical="top" wrapText="1"/>
    </xf>
    <xf numFmtId="0" fontId="53" fillId="11" borderId="21" xfId="0" applyFont="1" applyFill="1" applyBorder="1" applyAlignment="1">
      <alignment horizontal="center" vertical="center" wrapText="1"/>
    </xf>
    <xf numFmtId="0" fontId="48" fillId="0" borderId="0" xfId="0" applyFont="1"/>
    <xf numFmtId="0" fontId="56" fillId="0" borderId="0" xfId="0" applyFont="1"/>
    <xf numFmtId="0" fontId="56" fillId="0" borderId="21" xfId="0" applyFont="1" applyBorder="1"/>
    <xf numFmtId="0" fontId="56" fillId="11" borderId="21" xfId="0" applyFont="1" applyFill="1" applyBorder="1"/>
    <xf numFmtId="0" fontId="58" fillId="11" borderId="21" xfId="0" applyFont="1" applyFill="1" applyBorder="1" applyAlignment="1">
      <alignment wrapText="1"/>
    </xf>
    <xf numFmtId="0" fontId="56" fillId="0" borderId="21" xfId="0" applyFont="1" applyBorder="1" applyAlignment="1">
      <alignment wrapText="1"/>
    </xf>
    <xf numFmtId="0" fontId="60" fillId="0" borderId="50" xfId="0" applyFont="1" applyBorder="1"/>
    <xf numFmtId="0" fontId="56" fillId="0" borderId="52" xfId="0" applyFont="1" applyBorder="1"/>
    <xf numFmtId="0" fontId="56" fillId="0" borderId="37" xfId="0" applyFont="1" applyBorder="1"/>
    <xf numFmtId="0" fontId="56" fillId="0" borderId="60" xfId="0" applyFont="1" applyBorder="1"/>
    <xf numFmtId="164" fontId="58" fillId="0" borderId="21" xfId="0" applyNumberFormat="1" applyFont="1" applyBorder="1"/>
    <xf numFmtId="9" fontId="56" fillId="0" borderId="21" xfId="0" applyNumberFormat="1" applyFont="1" applyBorder="1"/>
    <xf numFmtId="0" fontId="60" fillId="0" borderId="50" xfId="0" applyFont="1" applyBorder="1" applyAlignment="1">
      <alignment wrapText="1"/>
    </xf>
    <xf numFmtId="164" fontId="48" fillId="0" borderId="0" xfId="0" applyNumberFormat="1" applyFont="1"/>
    <xf numFmtId="0" fontId="48" fillId="18" borderId="52" xfId="2" applyFont="1" applyFill="1"/>
    <xf numFmtId="0" fontId="48" fillId="18" borderId="64" xfId="2" applyFont="1" applyFill="1" applyBorder="1"/>
    <xf numFmtId="0" fontId="64" fillId="18" borderId="64" xfId="1" applyFont="1" applyFill="1" applyBorder="1"/>
    <xf numFmtId="0" fontId="46" fillId="18" borderId="64" xfId="2" applyFont="1" applyFill="1" applyBorder="1"/>
    <xf numFmtId="0" fontId="46" fillId="18" borderId="64" xfId="2" applyFont="1" applyFill="1" applyBorder="1" applyAlignment="1">
      <alignment wrapText="1"/>
    </xf>
    <xf numFmtId="0" fontId="46" fillId="18" borderId="64" xfId="3" applyFont="1" applyFill="1" applyBorder="1" applyAlignment="1" applyProtection="1">
      <alignment horizontal="left" wrapText="1"/>
      <protection locked="0"/>
    </xf>
    <xf numFmtId="0" fontId="46" fillId="18" borderId="64" xfId="2" applyFont="1" applyFill="1" applyBorder="1" applyAlignment="1">
      <alignment horizontal="left" wrapText="1"/>
    </xf>
    <xf numFmtId="0" fontId="66" fillId="19" borderId="65" xfId="2" applyFont="1" applyFill="1" applyBorder="1" applyAlignment="1" applyProtection="1">
      <alignment horizontal="left"/>
      <protection locked="0"/>
    </xf>
    <xf numFmtId="0" fontId="48" fillId="18" borderId="66" xfId="2" applyFont="1" applyFill="1" applyBorder="1"/>
    <xf numFmtId="9" fontId="56" fillId="0" borderId="50" xfId="0" applyNumberFormat="1" applyFont="1" applyBorder="1"/>
    <xf numFmtId="166" fontId="48" fillId="0" borderId="0" xfId="0" applyNumberFormat="1" applyFont="1"/>
    <xf numFmtId="0" fontId="18" fillId="3" borderId="1" xfId="0" quotePrefix="1" applyFont="1" applyFill="1" applyBorder="1" applyAlignment="1">
      <alignment horizontal="center" vertical="center"/>
    </xf>
    <xf numFmtId="0" fontId="6" fillId="29" borderId="9" xfId="0" applyFont="1" applyFill="1" applyBorder="1"/>
    <xf numFmtId="0" fontId="6" fillId="29" borderId="13" xfId="0" applyFont="1" applyFill="1" applyBorder="1"/>
    <xf numFmtId="0" fontId="6" fillId="29" borderId="22" xfId="0" applyFont="1" applyFill="1" applyBorder="1"/>
    <xf numFmtId="2" fontId="56" fillId="0" borderId="28" xfId="0" applyNumberFormat="1" applyFont="1" applyBorder="1"/>
    <xf numFmtId="2" fontId="56" fillId="19" borderId="111" xfId="0" applyNumberFormat="1" applyFont="1" applyFill="1" applyBorder="1"/>
    <xf numFmtId="2" fontId="56" fillId="19" borderId="112" xfId="0" applyNumberFormat="1" applyFont="1" applyFill="1" applyBorder="1"/>
    <xf numFmtId="2" fontId="56" fillId="19" borderId="113" xfId="0" applyNumberFormat="1" applyFont="1" applyFill="1" applyBorder="1"/>
    <xf numFmtId="0" fontId="56" fillId="0" borderId="116" xfId="0" applyFont="1" applyBorder="1" applyAlignment="1">
      <alignment wrapText="1"/>
    </xf>
    <xf numFmtId="0" fontId="60" fillId="0" borderId="117" xfId="0" applyFont="1" applyBorder="1"/>
    <xf numFmtId="0" fontId="56" fillId="0" borderId="116" xfId="0" applyFont="1" applyBorder="1"/>
    <xf numFmtId="2" fontId="56" fillId="0" borderId="118" xfId="0" applyNumberFormat="1" applyFont="1" applyBorder="1"/>
    <xf numFmtId="9" fontId="56" fillId="0" borderId="117" xfId="0" applyNumberFormat="1" applyFont="1" applyBorder="1"/>
    <xf numFmtId="9" fontId="56" fillId="0" borderId="116" xfId="0" applyNumberFormat="1" applyFont="1" applyBorder="1"/>
    <xf numFmtId="9" fontId="56" fillId="0" borderId="119" xfId="0" applyNumberFormat="1" applyFont="1" applyBorder="1"/>
    <xf numFmtId="9" fontId="56" fillId="0" borderId="120" xfId="0" applyNumberFormat="1" applyFont="1" applyBorder="1"/>
    <xf numFmtId="0" fontId="56" fillId="0" borderId="121" xfId="0" applyFont="1" applyBorder="1" applyAlignment="1">
      <alignment wrapText="1"/>
    </xf>
    <xf numFmtId="0" fontId="60" fillId="0" borderId="122" xfId="0" applyFont="1" applyBorder="1"/>
    <xf numFmtId="0" fontId="56" fillId="0" borderId="121" xfId="0" applyFont="1" applyBorder="1"/>
    <xf numFmtId="2" fontId="56" fillId="0" borderId="123" xfId="0" applyNumberFormat="1" applyFont="1" applyBorder="1"/>
    <xf numFmtId="9" fontId="56" fillId="0" borderId="122" xfId="0" applyNumberFormat="1" applyFont="1" applyBorder="1"/>
    <xf numFmtId="9" fontId="56" fillId="0" borderId="121" xfId="0" applyNumberFormat="1" applyFont="1" applyBorder="1"/>
    <xf numFmtId="9" fontId="56" fillId="0" borderId="124" xfId="0" applyNumberFormat="1" applyFont="1" applyBorder="1"/>
    <xf numFmtId="0" fontId="60" fillId="0" borderId="117" xfId="0" applyFont="1" applyBorder="1" applyAlignment="1">
      <alignment wrapText="1"/>
    </xf>
    <xf numFmtId="0" fontId="60" fillId="0" borderId="122" xfId="0" applyFont="1" applyBorder="1" applyAlignment="1">
      <alignment wrapText="1"/>
    </xf>
    <xf numFmtId="2" fontId="56" fillId="0" borderId="116" xfId="0" applyNumberFormat="1" applyFont="1" applyBorder="1"/>
    <xf numFmtId="2" fontId="56" fillId="0" borderId="121" xfId="0" applyNumberFormat="1" applyFont="1" applyBorder="1"/>
    <xf numFmtId="0" fontId="34" fillId="0" borderId="125" xfId="0" applyFont="1" applyBorder="1" applyAlignment="1">
      <alignment horizontal="left" vertical="center" wrapText="1"/>
    </xf>
    <xf numFmtId="0" fontId="56" fillId="0" borderId="126" xfId="0" applyFont="1" applyBorder="1" applyAlignment="1">
      <alignment wrapText="1"/>
    </xf>
    <xf numFmtId="0" fontId="60" fillId="0" borderId="127" xfId="0" applyFont="1" applyBorder="1" applyAlignment="1">
      <alignment wrapText="1"/>
    </xf>
    <xf numFmtId="0" fontId="56" fillId="0" borderId="126" xfId="0" applyFont="1" applyBorder="1"/>
    <xf numFmtId="2" fontId="56" fillId="0" borderId="128" xfId="0" applyNumberFormat="1" applyFont="1" applyBorder="1"/>
    <xf numFmtId="9" fontId="56" fillId="0" borderId="127" xfId="0" applyNumberFormat="1" applyFont="1" applyBorder="1"/>
    <xf numFmtId="9" fontId="56" fillId="0" borderId="126" xfId="0" applyNumberFormat="1" applyFont="1" applyBorder="1"/>
    <xf numFmtId="9" fontId="56" fillId="0" borderId="129" xfId="0" applyNumberFormat="1" applyFont="1" applyBorder="1"/>
    <xf numFmtId="2" fontId="56" fillId="19" borderId="130" xfId="0" applyNumberFormat="1" applyFont="1" applyFill="1" applyBorder="1"/>
    <xf numFmtId="0" fontId="60" fillId="0" borderId="117" xfId="0" applyFont="1" applyBorder="1" applyAlignment="1">
      <alignment vertical="center" wrapText="1"/>
    </xf>
    <xf numFmtId="0" fontId="60" fillId="0" borderId="122" xfId="0" applyFont="1" applyBorder="1" applyAlignment="1">
      <alignment vertical="center" wrapText="1"/>
    </xf>
    <xf numFmtId="0" fontId="56" fillId="30" borderId="116" xfId="0" applyFont="1" applyFill="1" applyBorder="1"/>
    <xf numFmtId="2" fontId="56" fillId="30" borderId="116" xfId="0" applyNumberFormat="1" applyFont="1" applyFill="1" applyBorder="1"/>
    <xf numFmtId="0" fontId="56" fillId="30" borderId="116" xfId="0" applyFont="1" applyFill="1" applyBorder="1" applyAlignment="1">
      <alignment textRotation="90"/>
    </xf>
    <xf numFmtId="0" fontId="56" fillId="30" borderId="119" xfId="0" applyFont="1" applyFill="1" applyBorder="1" applyAlignment="1">
      <alignment textRotation="90"/>
    </xf>
    <xf numFmtId="0" fontId="56" fillId="30" borderId="21" xfId="0" applyFont="1" applyFill="1" applyBorder="1"/>
    <xf numFmtId="2" fontId="56" fillId="30" borderId="21" xfId="0" applyNumberFormat="1" applyFont="1" applyFill="1" applyBorder="1"/>
    <xf numFmtId="0" fontId="56" fillId="30" borderId="120" xfId="0" applyFont="1" applyFill="1" applyBorder="1"/>
    <xf numFmtId="0" fontId="56" fillId="30" borderId="121" xfId="0" applyFont="1" applyFill="1" applyBorder="1"/>
    <xf numFmtId="2" fontId="56" fillId="30" borderId="121" xfId="0" applyNumberFormat="1" applyFont="1" applyFill="1" applyBorder="1"/>
    <xf numFmtId="0" fontId="56" fillId="30" borderId="124" xfId="0" applyFont="1" applyFill="1" applyBorder="1"/>
    <xf numFmtId="0" fontId="56" fillId="30" borderId="119" xfId="0" applyFont="1" applyFill="1" applyBorder="1"/>
    <xf numFmtId="9" fontId="56" fillId="30" borderId="21" xfId="0" applyNumberFormat="1" applyFont="1" applyFill="1" applyBorder="1"/>
    <xf numFmtId="9" fontId="56" fillId="30" borderId="120" xfId="0" applyNumberFormat="1" applyFont="1" applyFill="1" applyBorder="1"/>
    <xf numFmtId="9" fontId="56" fillId="30" borderId="121" xfId="0" applyNumberFormat="1" applyFont="1" applyFill="1" applyBorder="1"/>
    <xf numFmtId="9" fontId="56" fillId="30" borderId="124" xfId="0" applyNumberFormat="1" applyFont="1" applyFill="1" applyBorder="1"/>
    <xf numFmtId="0" fontId="48" fillId="0" borderId="0" xfId="0" applyFont="1" applyAlignment="1">
      <alignment wrapText="1"/>
    </xf>
    <xf numFmtId="0" fontId="56" fillId="0" borderId="0" xfId="0" applyFont="1" applyAlignment="1">
      <alignment wrapText="1"/>
    </xf>
    <xf numFmtId="0" fontId="56" fillId="0" borderId="126" xfId="0" applyFont="1" applyBorder="1" applyAlignment="1">
      <alignment vertical="center" wrapText="1"/>
    </xf>
    <xf numFmtId="0" fontId="60" fillId="0" borderId="127" xfId="0" applyFont="1" applyBorder="1" applyAlignment="1">
      <alignment vertical="center" wrapText="1"/>
    </xf>
    <xf numFmtId="0" fontId="56" fillId="0" borderId="126" xfId="0" applyFont="1" applyBorder="1" applyAlignment="1">
      <alignment vertical="center"/>
    </xf>
    <xf numFmtId="2" fontId="56" fillId="19" borderId="130" xfId="0" applyNumberFormat="1" applyFont="1" applyFill="1" applyBorder="1" applyAlignment="1">
      <alignment vertical="center"/>
    </xf>
    <xf numFmtId="9" fontId="56" fillId="0" borderId="127" xfId="0" applyNumberFormat="1" applyFont="1" applyBorder="1" applyAlignment="1">
      <alignment vertical="center"/>
    </xf>
    <xf numFmtId="9" fontId="56" fillId="0" borderId="126" xfId="0" applyNumberFormat="1" applyFont="1" applyBorder="1" applyAlignment="1">
      <alignment vertical="center"/>
    </xf>
    <xf numFmtId="9" fontId="56" fillId="0" borderId="129" xfId="0" applyNumberFormat="1" applyFont="1" applyBorder="1" applyAlignment="1">
      <alignment vertical="center"/>
    </xf>
    <xf numFmtId="0" fontId="56" fillId="0" borderId="0" xfId="0" applyFont="1" applyAlignment="1">
      <alignment vertical="center"/>
    </xf>
    <xf numFmtId="0" fontId="48" fillId="0" borderId="0" xfId="0" applyFont="1" applyAlignment="1">
      <alignment vertical="center"/>
    </xf>
    <xf numFmtId="0" fontId="34" fillId="11" borderId="37" xfId="0" applyFont="1" applyFill="1" applyBorder="1" applyAlignment="1">
      <alignment horizontal="center" textRotation="90" wrapText="1"/>
    </xf>
    <xf numFmtId="0" fontId="48" fillId="0" borderId="0" xfId="0" applyFont="1" applyAlignment="1">
      <alignment horizontal="center" vertical="center"/>
    </xf>
    <xf numFmtId="0" fontId="56" fillId="0" borderId="0" xfId="0" applyFont="1" applyAlignment="1">
      <alignment horizontal="center" vertical="center"/>
    </xf>
    <xf numFmtId="0" fontId="56" fillId="0" borderId="87" xfId="0" applyFont="1" applyBorder="1"/>
    <xf numFmtId="164" fontId="58" fillId="0" borderId="116" xfId="0" applyNumberFormat="1" applyFont="1" applyBorder="1"/>
    <xf numFmtId="165" fontId="58" fillId="0" borderId="119" xfId="0" applyNumberFormat="1" applyFont="1" applyBorder="1"/>
    <xf numFmtId="165" fontId="58" fillId="0" borderId="120" xfId="0" applyNumberFormat="1" applyFont="1" applyBorder="1"/>
    <xf numFmtId="0" fontId="56" fillId="0" borderId="98" xfId="0" applyFont="1" applyBorder="1"/>
    <xf numFmtId="164" fontId="58" fillId="0" borderId="121" xfId="0" applyNumberFormat="1" applyFont="1" applyBorder="1"/>
    <xf numFmtId="165" fontId="58" fillId="0" borderId="124" xfId="0" applyNumberFormat="1" applyFont="1" applyBorder="1"/>
    <xf numFmtId="0" fontId="55" fillId="2" borderId="63" xfId="2" applyFont="1" applyFill="1" applyBorder="1" applyAlignment="1">
      <alignment horizontal="left" vertical="center"/>
    </xf>
    <xf numFmtId="0" fontId="56" fillId="11" borderId="51" xfId="0" applyFont="1" applyFill="1" applyBorder="1"/>
    <xf numFmtId="0" fontId="56" fillId="11" borderId="51" xfId="0" applyFont="1" applyFill="1" applyBorder="1" applyAlignment="1">
      <alignment wrapText="1"/>
    </xf>
    <xf numFmtId="2" fontId="56" fillId="11" borderId="51" xfId="0" applyNumberFormat="1" applyFont="1" applyFill="1" applyBorder="1" applyAlignment="1">
      <alignment wrapText="1"/>
    </xf>
    <xf numFmtId="0" fontId="56" fillId="11" borderId="51" xfId="0" applyFont="1" applyFill="1" applyBorder="1" applyAlignment="1">
      <alignment textRotation="90"/>
    </xf>
    <xf numFmtId="0" fontId="56" fillId="11" borderId="51" xfId="0" applyFont="1" applyFill="1" applyBorder="1" applyAlignment="1">
      <alignment textRotation="90" wrapText="1"/>
    </xf>
    <xf numFmtId="0" fontId="58" fillId="30" borderId="21" xfId="0" applyFont="1" applyFill="1" applyBorder="1"/>
    <xf numFmtId="0" fontId="58" fillId="30" borderId="37" xfId="0" applyFont="1" applyFill="1" applyBorder="1"/>
    <xf numFmtId="0" fontId="48" fillId="0" borderId="52" xfId="2" applyFont="1"/>
    <xf numFmtId="0" fontId="46" fillId="0" borderId="64" xfId="2" applyFont="1" applyBorder="1" applyAlignment="1">
      <alignment horizontal="left"/>
    </xf>
    <xf numFmtId="0" fontId="47" fillId="0" borderId="4" xfId="0" applyFont="1" applyBorder="1" applyAlignment="1">
      <alignment vertical="top" wrapText="1"/>
    </xf>
    <xf numFmtId="0" fontId="28" fillId="0" borderId="0" xfId="1" applyAlignment="1"/>
    <xf numFmtId="0" fontId="20" fillId="3" borderId="22" xfId="0" applyFont="1" applyFill="1" applyBorder="1" applyAlignment="1">
      <alignment horizontal="center" vertical="center"/>
    </xf>
    <xf numFmtId="0" fontId="6" fillId="29" borderId="144" xfId="0" applyFont="1" applyFill="1" applyBorder="1"/>
    <xf numFmtId="0" fontId="46" fillId="0" borderId="3" xfId="0" applyFont="1" applyBorder="1"/>
    <xf numFmtId="0" fontId="46" fillId="0" borderId="52" xfId="0" applyFont="1" applyBorder="1"/>
    <xf numFmtId="0" fontId="46" fillId="0" borderId="5" xfId="0" applyFont="1" applyBorder="1"/>
    <xf numFmtId="0" fontId="6" fillId="0" borderId="3" xfId="0" applyFont="1" applyBorder="1"/>
    <xf numFmtId="0" fontId="6" fillId="0" borderId="5" xfId="0" applyFont="1" applyBorder="1"/>
    <xf numFmtId="0" fontId="19" fillId="31" borderId="1" xfId="0" applyFont="1" applyFill="1" applyBorder="1" applyAlignment="1">
      <alignment horizontal="left" vertical="center"/>
    </xf>
    <xf numFmtId="0" fontId="17" fillId="0" borderId="4" xfId="0" applyFont="1" applyBorder="1" applyAlignment="1">
      <alignment vertical="center"/>
    </xf>
    <xf numFmtId="2" fontId="54" fillId="0" borderId="145" xfId="0" applyNumberFormat="1" applyFont="1" applyBorder="1"/>
    <xf numFmtId="0" fontId="52" fillId="0" borderId="52" xfId="0" applyFont="1" applyBorder="1" applyAlignment="1">
      <alignment horizontal="center" vertical="center" wrapText="1"/>
    </xf>
    <xf numFmtId="0" fontId="5" fillId="0" borderId="52" xfId="0" applyFont="1" applyBorder="1" applyAlignment="1">
      <alignment vertical="center"/>
    </xf>
    <xf numFmtId="0" fontId="41" fillId="28" borderId="92" xfId="4" applyFont="1" applyFill="1" applyBorder="1" applyAlignment="1">
      <alignment horizontal="center" vertical="center" wrapText="1"/>
    </xf>
    <xf numFmtId="0" fontId="40" fillId="28" borderId="92" xfId="4" applyFont="1" applyFill="1" applyBorder="1" applyAlignment="1">
      <alignment horizontal="center" vertical="center" wrapText="1"/>
    </xf>
    <xf numFmtId="0" fontId="40" fillId="28" borderId="133" xfId="4" applyFont="1" applyFill="1" applyBorder="1" applyAlignment="1">
      <alignment horizontal="center" vertical="center" wrapText="1"/>
    </xf>
    <xf numFmtId="0" fontId="40" fillId="0" borderId="140" xfId="4" applyFont="1" applyBorder="1" applyAlignment="1">
      <alignment horizontal="center" vertical="center" wrapText="1"/>
    </xf>
    <xf numFmtId="0" fontId="40" fillId="0" borderId="92" xfId="4" applyFont="1" applyBorder="1" applyAlignment="1">
      <alignment horizontal="center" vertical="center" wrapText="1"/>
    </xf>
    <xf numFmtId="0" fontId="43" fillId="0" borderId="133" xfId="4" applyFont="1" applyBorder="1" applyAlignment="1">
      <alignment horizontal="center" vertical="center" wrapText="1"/>
    </xf>
    <xf numFmtId="0" fontId="40" fillId="28" borderId="146" xfId="4" applyFont="1" applyFill="1" applyBorder="1" applyAlignment="1">
      <alignment horizontal="center" vertical="center" wrapText="1"/>
    </xf>
    <xf numFmtId="2" fontId="54" fillId="0" borderId="118" xfId="0" applyNumberFormat="1" applyFont="1" applyBorder="1"/>
    <xf numFmtId="2" fontId="54" fillId="0" borderId="123" xfId="0" applyNumberFormat="1" applyFont="1" applyBorder="1"/>
    <xf numFmtId="2" fontId="54" fillId="0" borderId="28" xfId="0" applyNumberFormat="1" applyFont="1" applyBorder="1"/>
    <xf numFmtId="2" fontId="58" fillId="0" borderId="117" xfId="0" applyNumberFormat="1" applyFont="1" applyBorder="1"/>
    <xf numFmtId="2" fontId="58" fillId="0" borderId="50" xfId="0" applyNumberFormat="1" applyFont="1" applyBorder="1"/>
    <xf numFmtId="2" fontId="58" fillId="0" borderId="122" xfId="0" applyNumberFormat="1" applyFont="1" applyBorder="1"/>
    <xf numFmtId="164" fontId="58" fillId="0" borderId="52" xfId="0" applyNumberFormat="1" applyFont="1" applyBorder="1"/>
    <xf numFmtId="0" fontId="44" fillId="0" borderId="31" xfId="0" applyFont="1" applyBorder="1" applyAlignment="1">
      <alignment vertical="center" wrapText="1"/>
    </xf>
    <xf numFmtId="0" fontId="4" fillId="2" borderId="8"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2" xfId="0" applyFont="1" applyFill="1" applyBorder="1" applyAlignment="1">
      <alignment horizontal="center" vertical="center"/>
    </xf>
    <xf numFmtId="0" fontId="44" fillId="0" borderId="60" xfId="0" applyFont="1" applyBorder="1" applyAlignment="1">
      <alignment vertical="center" wrapText="1"/>
    </xf>
    <xf numFmtId="0" fontId="69" fillId="0" borderId="21" xfId="0" applyFont="1" applyBorder="1" applyAlignment="1">
      <alignment horizontal="center" vertical="center" wrapText="1"/>
    </xf>
    <xf numFmtId="0" fontId="69" fillId="0" borderId="50" xfId="0" applyFont="1" applyBorder="1" applyAlignment="1">
      <alignment horizontal="center" vertical="center" wrapText="1"/>
    </xf>
    <xf numFmtId="0" fontId="6" fillId="0" borderId="0" xfId="0" applyFont="1"/>
    <xf numFmtId="0" fontId="72" fillId="0" borderId="0" xfId="0" applyFont="1" applyAlignment="1">
      <alignment horizontal="left"/>
    </xf>
    <xf numFmtId="0" fontId="6" fillId="0" borderId="0" xfId="0" applyFont="1" applyAlignment="1">
      <alignment horizontal="right"/>
    </xf>
    <xf numFmtId="0" fontId="6" fillId="0" borderId="52" xfId="0" applyFont="1" applyBorder="1"/>
    <xf numFmtId="0" fontId="6" fillId="0" borderId="52" xfId="0" applyFont="1" applyBorder="1" applyAlignment="1">
      <alignment vertical="center" wrapText="1"/>
    </xf>
    <xf numFmtId="0" fontId="26" fillId="0" borderId="0" xfId="0" applyFont="1"/>
    <xf numFmtId="0" fontId="59" fillId="0" borderId="145" xfId="0" applyFont="1" applyBorder="1" applyAlignment="1">
      <alignment horizontal="left" vertical="center" wrapText="1"/>
    </xf>
    <xf numFmtId="0" fontId="61" fillId="0" borderId="52" xfId="0" applyFont="1" applyBorder="1" applyAlignment="1">
      <alignment horizontal="left" vertical="center" wrapText="1"/>
    </xf>
    <xf numFmtId="0" fontId="61" fillId="0" borderId="152" xfId="0" applyFont="1" applyBorder="1" applyAlignment="1">
      <alignment horizontal="left" vertical="center" wrapText="1"/>
    </xf>
    <xf numFmtId="0" fontId="34" fillId="0" borderId="52" xfId="0" applyFont="1" applyBorder="1" applyAlignment="1">
      <alignment horizontal="left" vertical="center" wrapText="1"/>
    </xf>
    <xf numFmtId="0" fontId="59" fillId="0" borderId="52" xfId="0" applyFont="1" applyBorder="1" applyAlignment="1">
      <alignment horizontal="left" vertical="center" wrapText="1"/>
    </xf>
    <xf numFmtId="0" fontId="59" fillId="0" borderId="152" xfId="0" applyFont="1" applyBorder="1" applyAlignment="1">
      <alignment horizontal="left" vertical="center" wrapText="1"/>
    </xf>
    <xf numFmtId="0" fontId="61" fillId="0" borderId="145" xfId="0" applyFont="1" applyBorder="1" applyAlignment="1">
      <alignment horizontal="left" vertical="center" wrapText="1"/>
    </xf>
    <xf numFmtId="0" fontId="61" fillId="0" borderId="153" xfId="0" applyFont="1" applyBorder="1" applyAlignment="1">
      <alignment horizontal="center" vertical="center" wrapText="1"/>
    </xf>
    <xf numFmtId="0" fontId="61" fillId="0" borderId="56" xfId="0" applyFont="1" applyBorder="1" applyAlignment="1">
      <alignment horizontal="center" vertical="center" wrapText="1"/>
    </xf>
    <xf numFmtId="0" fontId="61" fillId="0" borderId="154" xfId="0" applyFont="1" applyBorder="1" applyAlignment="1">
      <alignment horizontal="center" vertical="center" wrapText="1"/>
    </xf>
    <xf numFmtId="0" fontId="34" fillId="0" borderId="155" xfId="0" applyFont="1" applyBorder="1" applyAlignment="1">
      <alignment horizontal="left" vertical="center" wrapText="1"/>
    </xf>
    <xf numFmtId="0" fontId="34" fillId="0" borderId="145" xfId="0" applyFont="1" applyBorder="1" applyAlignment="1">
      <alignment horizontal="left" vertical="center" wrapText="1"/>
    </xf>
    <xf numFmtId="0" fontId="34" fillId="0" borderId="152" xfId="0" applyFont="1" applyBorder="1" applyAlignment="1">
      <alignment horizontal="left" vertical="center" wrapText="1"/>
    </xf>
    <xf numFmtId="0" fontId="34" fillId="11" borderId="48" xfId="0" applyFont="1" applyFill="1" applyBorder="1" applyAlignment="1">
      <alignment wrapText="1"/>
    </xf>
    <xf numFmtId="0" fontId="56" fillId="11" borderId="56" xfId="0" applyFont="1" applyFill="1" applyBorder="1"/>
    <xf numFmtId="0" fontId="34" fillId="11" borderId="60" xfId="0" applyFont="1" applyFill="1" applyBorder="1" applyAlignment="1">
      <alignment wrapText="1"/>
    </xf>
    <xf numFmtId="0" fontId="52" fillId="0" borderId="36" xfId="0" applyFont="1" applyBorder="1" applyAlignment="1">
      <alignment horizontal="center" vertical="center" wrapText="1"/>
    </xf>
    <xf numFmtId="0" fontId="42" fillId="28" borderId="91" xfId="4" applyFont="1" applyFill="1" applyBorder="1" applyAlignment="1">
      <alignment vertical="center" wrapText="1"/>
    </xf>
    <xf numFmtId="0" fontId="42" fillId="28" borderId="92" xfId="4" applyFont="1" applyFill="1" applyBorder="1" applyAlignment="1">
      <alignment vertical="center" wrapText="1"/>
    </xf>
    <xf numFmtId="0" fontId="42" fillId="28" borderId="68" xfId="4" applyFont="1" applyFill="1" applyBorder="1" applyAlignment="1">
      <alignment horizontal="left" vertical="top"/>
    </xf>
    <xf numFmtId="0" fontId="42" fillId="28" borderId="70" xfId="4" applyFont="1" applyFill="1" applyBorder="1" applyAlignment="1">
      <alignment horizontal="left" vertical="top"/>
    </xf>
    <xf numFmtId="0" fontId="55" fillId="2" borderId="2" xfId="0" applyFont="1" applyFill="1" applyBorder="1" applyAlignment="1">
      <alignment vertical="center"/>
    </xf>
    <xf numFmtId="0" fontId="55" fillId="2" borderId="52" xfId="0" applyFont="1" applyFill="1" applyBorder="1" applyAlignment="1">
      <alignment vertical="center"/>
    </xf>
    <xf numFmtId="0" fontId="55" fillId="2" borderId="156" xfId="0" applyFont="1" applyFill="1" applyBorder="1" applyAlignment="1">
      <alignment vertical="center"/>
    </xf>
    <xf numFmtId="0" fontId="0" fillId="33" borderId="0" xfId="0" applyFill="1"/>
    <xf numFmtId="0" fontId="73" fillId="3" borderId="1" xfId="0" applyFont="1" applyFill="1" applyBorder="1" applyAlignment="1">
      <alignment horizontal="left" vertical="center" wrapText="1"/>
    </xf>
    <xf numFmtId="0" fontId="73" fillId="0" borderId="1" xfId="0" applyFont="1" applyBorder="1" applyAlignment="1">
      <alignment horizontal="left" vertical="center" wrapText="1"/>
    </xf>
    <xf numFmtId="0" fontId="40" fillId="28" borderId="74" xfId="4" applyFont="1" applyFill="1" applyBorder="1" applyAlignment="1">
      <alignment horizontal="center" vertical="center" wrapText="1"/>
    </xf>
    <xf numFmtId="0" fontId="40" fillId="28" borderId="52" xfId="4" applyFont="1" applyFill="1" applyAlignment="1">
      <alignment horizontal="center" vertical="center" wrapText="1"/>
    </xf>
    <xf numFmtId="0" fontId="40" fillId="28" borderId="157" xfId="4" applyFont="1" applyFill="1" applyBorder="1" applyAlignment="1">
      <alignment horizontal="center" vertical="center" wrapText="1"/>
    </xf>
    <xf numFmtId="0" fontId="38" fillId="24" borderId="76" xfId="4" applyFont="1" applyFill="1" applyBorder="1" applyAlignment="1">
      <alignment horizontal="center" vertical="center" wrapText="1"/>
    </xf>
    <xf numFmtId="2" fontId="54" fillId="0" borderId="52" xfId="0" applyNumberFormat="1" applyFont="1" applyBorder="1"/>
    <xf numFmtId="0" fontId="48" fillId="34" borderId="64" xfId="2" applyFont="1" applyFill="1" applyBorder="1"/>
    <xf numFmtId="0" fontId="74" fillId="0" borderId="4" xfId="0" applyFont="1" applyBorder="1" applyAlignment="1">
      <alignment vertical="top" wrapText="1"/>
    </xf>
    <xf numFmtId="0" fontId="40" fillId="0" borderId="135" xfId="0" applyFont="1" applyBorder="1" applyAlignment="1">
      <alignment vertical="center" wrapText="1"/>
    </xf>
    <xf numFmtId="0" fontId="40" fillId="0" borderId="52" xfId="0" applyFont="1" applyBorder="1" applyAlignment="1">
      <alignment vertical="center" wrapText="1"/>
    </xf>
    <xf numFmtId="0" fontId="40" fillId="0" borderId="60" xfId="0" applyFont="1" applyBorder="1" applyAlignment="1">
      <alignment vertical="center" wrapText="1"/>
    </xf>
    <xf numFmtId="0" fontId="40" fillId="0" borderId="25" xfId="0" applyFont="1" applyBorder="1" applyAlignment="1">
      <alignment vertical="center" wrapText="1"/>
    </xf>
    <xf numFmtId="0" fontId="40" fillId="0" borderId="31" xfId="0" applyFont="1" applyBorder="1" applyAlignment="1">
      <alignment vertical="center" wrapText="1"/>
    </xf>
    <xf numFmtId="0" fontId="40" fillId="0" borderId="53" xfId="0" applyFont="1" applyBorder="1" applyAlignment="1">
      <alignment vertical="center" wrapText="1"/>
    </xf>
    <xf numFmtId="0" fontId="40" fillId="0" borderId="0" xfId="0" applyFont="1" applyAlignment="1">
      <alignment vertical="center" wrapText="1"/>
    </xf>
    <xf numFmtId="0" fontId="40" fillId="0" borderId="60" xfId="0" applyFont="1" applyBorder="1" applyAlignment="1">
      <alignment horizontal="left" vertical="center" wrapText="1"/>
    </xf>
    <xf numFmtId="0" fontId="40" fillId="0" borderId="60" xfId="0" applyFont="1" applyBorder="1" applyAlignment="1">
      <alignment vertical="center"/>
    </xf>
    <xf numFmtId="0" fontId="40" fillId="0" borderId="136" xfId="0" applyFont="1" applyBorder="1" applyAlignment="1">
      <alignment vertical="center" wrapText="1"/>
    </xf>
    <xf numFmtId="0" fontId="40" fillId="0" borderId="23" xfId="0" applyFont="1" applyBorder="1" applyAlignment="1">
      <alignment vertical="center" wrapText="1"/>
    </xf>
    <xf numFmtId="0" fontId="40" fillId="0" borderId="21" xfId="0" applyFont="1" applyBorder="1" applyAlignment="1">
      <alignment vertical="center" wrapText="1"/>
    </xf>
    <xf numFmtId="0" fontId="40" fillId="0" borderId="75" xfId="0" applyFont="1" applyBorder="1" applyAlignment="1">
      <alignment vertical="center" wrapText="1"/>
    </xf>
    <xf numFmtId="0" fontId="40" fillId="0" borderId="46" xfId="0" applyFont="1" applyBorder="1" applyAlignment="1">
      <alignment vertical="center" wrapText="1"/>
    </xf>
    <xf numFmtId="0" fontId="40" fillId="0" borderId="143" xfId="0" applyFont="1" applyBorder="1" applyAlignment="1">
      <alignment vertical="center" wrapText="1"/>
    </xf>
    <xf numFmtId="0" fontId="40" fillId="0" borderId="37" xfId="0" applyFont="1" applyBorder="1" applyAlignment="1">
      <alignment vertical="center" wrapText="1"/>
    </xf>
    <xf numFmtId="0" fontId="72" fillId="0" borderId="0" xfId="0" applyFont="1" applyAlignment="1">
      <alignment vertical="center"/>
    </xf>
    <xf numFmtId="0" fontId="72" fillId="0" borderId="52" xfId="0" applyFont="1" applyBorder="1" applyAlignment="1">
      <alignment vertical="center"/>
    </xf>
    <xf numFmtId="0" fontId="77" fillId="0" borderId="21" xfId="0" applyFont="1" applyBorder="1" applyAlignment="1">
      <alignment horizontal="center" vertical="center" wrapText="1"/>
    </xf>
    <xf numFmtId="0" fontId="44" fillId="0" borderId="136" xfId="0" applyFont="1" applyBorder="1" applyAlignment="1">
      <alignment vertical="center" wrapText="1"/>
    </xf>
    <xf numFmtId="0" fontId="77" fillId="0" borderId="50" xfId="0" applyFont="1" applyBorder="1" applyAlignment="1">
      <alignment horizontal="center" vertical="center" wrapText="1"/>
    </xf>
    <xf numFmtId="0" fontId="51" fillId="37" borderId="52" xfId="0" applyFont="1" applyFill="1" applyBorder="1" applyAlignment="1">
      <alignment vertical="center" wrapText="1"/>
    </xf>
    <xf numFmtId="0" fontId="51" fillId="37" borderId="20" xfId="0" applyFont="1" applyFill="1" applyBorder="1" applyAlignment="1">
      <alignment vertical="center" wrapText="1"/>
    </xf>
    <xf numFmtId="0" fontId="53" fillId="37" borderId="36" xfId="0" applyFont="1" applyFill="1" applyBorder="1" applyAlignment="1">
      <alignment vertical="center" wrapText="1"/>
    </xf>
    <xf numFmtId="0" fontId="40" fillId="0" borderId="58" xfId="0" applyFont="1" applyBorder="1" applyAlignment="1">
      <alignment vertical="center" wrapText="1"/>
    </xf>
    <xf numFmtId="2" fontId="56" fillId="41" borderId="51" xfId="0" applyNumberFormat="1" applyFont="1" applyFill="1" applyBorder="1" applyAlignment="1">
      <alignment wrapText="1"/>
    </xf>
    <xf numFmtId="2" fontId="56" fillId="38" borderId="90" xfId="0" applyNumberFormat="1" applyFont="1" applyFill="1" applyBorder="1"/>
    <xf numFmtId="2" fontId="56" fillId="38" borderId="77" xfId="0" applyNumberFormat="1" applyFont="1" applyFill="1" applyBorder="1"/>
    <xf numFmtId="2" fontId="56" fillId="38" borderId="82" xfId="0" applyNumberFormat="1" applyFont="1" applyFill="1" applyBorder="1"/>
    <xf numFmtId="2" fontId="56" fillId="38" borderId="114" xfId="0" applyNumberFormat="1" applyFont="1" applyFill="1" applyBorder="1"/>
    <xf numFmtId="2" fontId="56" fillId="38" borderId="114" xfId="0" applyNumberFormat="1" applyFont="1" applyFill="1" applyBorder="1" applyAlignment="1">
      <alignment vertical="center"/>
    </xf>
    <xf numFmtId="2" fontId="56" fillId="38" borderId="131" xfId="0" applyNumberFormat="1" applyFont="1" applyFill="1" applyBorder="1"/>
    <xf numFmtId="0" fontId="63" fillId="42" borderId="64" xfId="2" applyFont="1" applyFill="1" applyBorder="1" applyAlignment="1">
      <alignment vertical="center"/>
    </xf>
    <xf numFmtId="0" fontId="78" fillId="0" borderId="52" xfId="0" applyFont="1" applyBorder="1" applyAlignment="1">
      <alignment vertical="center" wrapText="1"/>
    </xf>
    <xf numFmtId="0" fontId="78" fillId="0" borderId="52" xfId="0" applyFont="1" applyBorder="1" applyAlignment="1">
      <alignment wrapText="1"/>
    </xf>
    <xf numFmtId="0" fontId="48" fillId="0" borderId="52" xfId="0" applyFont="1" applyBorder="1"/>
    <xf numFmtId="0" fontId="80" fillId="29" borderId="52" xfId="0" applyFont="1" applyFill="1" applyBorder="1" applyAlignment="1">
      <alignment vertical="center" wrapText="1"/>
    </xf>
    <xf numFmtId="0" fontId="36" fillId="36" borderId="60" xfId="0" applyFont="1" applyFill="1" applyBorder="1" applyAlignment="1">
      <alignment vertical="center" wrapText="1"/>
    </xf>
    <xf numFmtId="0" fontId="36" fillId="38" borderId="60" xfId="0" applyFont="1" applyFill="1" applyBorder="1" applyAlignment="1">
      <alignment vertical="center" wrapText="1"/>
    </xf>
    <xf numFmtId="0" fontId="36" fillId="0" borderId="60" xfId="0" applyFont="1" applyBorder="1" applyAlignment="1">
      <alignment vertical="center" wrapText="1"/>
    </xf>
    <xf numFmtId="0" fontId="78" fillId="0" borderId="60" xfId="0" applyFont="1" applyBorder="1" applyAlignment="1">
      <alignment vertical="center" wrapText="1"/>
    </xf>
    <xf numFmtId="0" fontId="64" fillId="0" borderId="52" xfId="1" applyFont="1" applyBorder="1" applyAlignment="1">
      <alignment vertical="center"/>
    </xf>
    <xf numFmtId="0" fontId="44" fillId="0" borderId="25" xfId="0" applyFont="1" applyBorder="1" applyAlignment="1">
      <alignment vertical="center" wrapText="1"/>
    </xf>
    <xf numFmtId="0" fontId="83" fillId="30" borderId="160" xfId="0" applyFont="1" applyFill="1" applyBorder="1" applyAlignment="1">
      <alignment vertical="top" wrapText="1"/>
    </xf>
    <xf numFmtId="0" fontId="83" fillId="30" borderId="161" xfId="0" applyFont="1" applyFill="1" applyBorder="1" applyAlignment="1">
      <alignment vertical="top" wrapText="1"/>
    </xf>
    <xf numFmtId="0" fontId="31" fillId="0" borderId="162" xfId="0" applyFont="1" applyBorder="1" applyAlignment="1">
      <alignment wrapText="1"/>
    </xf>
    <xf numFmtId="0" fontId="31" fillId="0" borderId="159" xfId="0" applyFont="1" applyBorder="1" applyAlignment="1">
      <alignment horizontal="right" wrapText="1"/>
    </xf>
    <xf numFmtId="0" fontId="31" fillId="0" borderId="159" xfId="0" applyFont="1" applyBorder="1" applyAlignment="1">
      <alignment wrapText="1"/>
    </xf>
    <xf numFmtId="0" fontId="0" fillId="0" borderId="0" xfId="0" applyAlignment="1">
      <alignment wrapText="1"/>
    </xf>
    <xf numFmtId="0" fontId="57" fillId="0" borderId="52" xfId="0" applyFont="1" applyBorder="1" applyAlignment="1">
      <alignment vertical="center" wrapText="1"/>
    </xf>
    <xf numFmtId="0" fontId="84" fillId="3" borderId="11" xfId="0" applyFont="1" applyFill="1" applyBorder="1" applyAlignment="1">
      <alignment vertical="center"/>
    </xf>
    <xf numFmtId="0" fontId="16" fillId="3" borderId="4" xfId="0" applyFont="1" applyFill="1" applyBorder="1" applyAlignment="1">
      <alignment horizontal="left" vertical="center"/>
    </xf>
    <xf numFmtId="0" fontId="3" fillId="33" borderId="0" xfId="0" applyFont="1" applyFill="1"/>
    <xf numFmtId="0" fontId="3" fillId="3" borderId="4" xfId="0" applyFont="1" applyFill="1" applyBorder="1"/>
    <xf numFmtId="0" fontId="84" fillId="3" borderId="4" xfId="0" applyFont="1" applyFill="1" applyBorder="1" applyAlignment="1">
      <alignment vertical="center"/>
    </xf>
    <xf numFmtId="0" fontId="85" fillId="0" borderId="0" xfId="0" applyFont="1"/>
    <xf numFmtId="0" fontId="3" fillId="0" borderId="27" xfId="0" applyFont="1" applyBorder="1"/>
    <xf numFmtId="0" fontId="3" fillId="0" borderId="23" xfId="0" applyFont="1" applyBorder="1"/>
    <xf numFmtId="0" fontId="3" fillId="0" borderId="31" xfId="0" applyFont="1" applyBorder="1"/>
    <xf numFmtId="0" fontId="7" fillId="0" borderId="23" xfId="0" applyFont="1" applyBorder="1"/>
    <xf numFmtId="0" fontId="86" fillId="0" borderId="52" xfId="0" applyFont="1" applyBorder="1" applyAlignment="1">
      <alignment vertical="center" wrapText="1"/>
    </xf>
    <xf numFmtId="0" fontId="7" fillId="0" borderId="52" xfId="0" applyFont="1" applyBorder="1"/>
    <xf numFmtId="0" fontId="41" fillId="28" borderId="85" xfId="4" applyFont="1" applyFill="1" applyBorder="1" applyAlignment="1">
      <alignment horizontal="center" vertical="center" wrapText="1"/>
    </xf>
    <xf numFmtId="0" fontId="41" fillId="28" borderId="68" xfId="4" applyFont="1" applyFill="1" applyBorder="1" applyAlignment="1">
      <alignment horizontal="center" vertical="center" wrapText="1"/>
    </xf>
    <xf numFmtId="0" fontId="41" fillId="28" borderId="61" xfId="4" applyFont="1" applyFill="1" applyBorder="1" applyAlignment="1">
      <alignment horizontal="center" vertical="center" wrapText="1"/>
    </xf>
    <xf numFmtId="0" fontId="75" fillId="24" borderId="75" xfId="4"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vertical="center"/>
    </xf>
    <xf numFmtId="0" fontId="7" fillId="0" borderId="0" xfId="0" applyFont="1" applyAlignment="1">
      <alignment vertical="center" wrapText="1"/>
    </xf>
    <xf numFmtId="0" fontId="87" fillId="0" borderId="1" xfId="0" applyFont="1" applyBorder="1" applyAlignment="1">
      <alignment vertical="center"/>
    </xf>
    <xf numFmtId="2" fontId="88" fillId="0" borderId="145" xfId="0" applyNumberFormat="1" applyFont="1" applyBorder="1"/>
    <xf numFmtId="2" fontId="88" fillId="0" borderId="28" xfId="0" applyNumberFormat="1" applyFont="1" applyBorder="1"/>
    <xf numFmtId="2" fontId="88" fillId="0" borderId="116" xfId="0" applyNumberFormat="1" applyFont="1" applyBorder="1"/>
    <xf numFmtId="2" fontId="88" fillId="0" borderId="21" xfId="0" applyNumberFormat="1" applyFont="1" applyBorder="1"/>
    <xf numFmtId="2" fontId="88" fillId="0" borderId="121" xfId="0" applyNumberFormat="1" applyFont="1" applyBorder="1"/>
    <xf numFmtId="2" fontId="88" fillId="0" borderId="126" xfId="0" applyNumberFormat="1" applyFont="1" applyBorder="1"/>
    <xf numFmtId="2" fontId="88" fillId="0" borderId="128" xfId="0" applyNumberFormat="1" applyFont="1" applyBorder="1"/>
    <xf numFmtId="2" fontId="88" fillId="0" borderId="118" xfId="0" applyNumberFormat="1" applyFont="1" applyBorder="1"/>
    <xf numFmtId="2" fontId="88" fillId="0" borderId="123" xfId="0" applyNumberFormat="1" applyFont="1" applyBorder="1"/>
    <xf numFmtId="2" fontId="88" fillId="0" borderId="128" xfId="0" applyNumberFormat="1" applyFont="1" applyBorder="1" applyAlignment="1">
      <alignment vertical="center"/>
    </xf>
    <xf numFmtId="0" fontId="79" fillId="29" borderId="52" xfId="0" applyFont="1" applyFill="1" applyBorder="1" applyAlignment="1">
      <alignment vertical="center"/>
    </xf>
    <xf numFmtId="0" fontId="57" fillId="29" borderId="52" xfId="0" applyFont="1" applyFill="1" applyBorder="1" applyAlignment="1">
      <alignment vertical="center" wrapText="1"/>
    </xf>
    <xf numFmtId="0" fontId="78" fillId="29" borderId="52" xfId="0" applyFont="1" applyFill="1" applyBorder="1" applyAlignment="1">
      <alignment vertical="center" wrapText="1"/>
    </xf>
    <xf numFmtId="0" fontId="78" fillId="29" borderId="52" xfId="0" applyFont="1" applyFill="1" applyBorder="1" applyAlignment="1">
      <alignment wrapText="1"/>
    </xf>
    <xf numFmtId="0" fontId="48" fillId="29" borderId="52" xfId="0" applyFont="1" applyFill="1" applyBorder="1"/>
    <xf numFmtId="0" fontId="0" fillId="29" borderId="0" xfId="0" applyFill="1"/>
    <xf numFmtId="0" fontId="48" fillId="29" borderId="0" xfId="0" applyFont="1" applyFill="1" applyAlignment="1">
      <alignment wrapText="1"/>
    </xf>
    <xf numFmtId="0" fontId="64" fillId="0" borderId="0" xfId="1" applyFont="1" applyAlignment="1"/>
    <xf numFmtId="0" fontId="90" fillId="0" borderId="0" xfId="0" applyFont="1" applyAlignment="1">
      <alignment wrapText="1"/>
    </xf>
    <xf numFmtId="0" fontId="91" fillId="29" borderId="60" xfId="0" applyFont="1" applyFill="1" applyBorder="1" applyAlignment="1">
      <alignment horizontal="center" vertical="center" wrapText="1"/>
    </xf>
    <xf numFmtId="0" fontId="91" fillId="36" borderId="60" xfId="0" applyFont="1" applyFill="1" applyBorder="1" applyAlignment="1">
      <alignment horizontal="center" vertical="center" wrapText="1"/>
    </xf>
    <xf numFmtId="0" fontId="91" fillId="38" borderId="60" xfId="0" applyFont="1" applyFill="1" applyBorder="1" applyAlignment="1">
      <alignment horizontal="center" vertical="center" wrapText="1"/>
    </xf>
    <xf numFmtId="0" fontId="48" fillId="0" borderId="60" xfId="0" applyFont="1" applyBorder="1" applyAlignment="1">
      <alignment horizontal="left" vertical="top" wrapText="1"/>
    </xf>
    <xf numFmtId="0" fontId="90" fillId="0" borderId="60" xfId="0" applyFont="1" applyBorder="1" applyAlignment="1">
      <alignment horizontal="left" vertical="top" wrapText="1"/>
    </xf>
    <xf numFmtId="0" fontId="92" fillId="0" borderId="60" xfId="0" applyFont="1" applyBorder="1" applyAlignment="1">
      <alignment horizontal="left" vertical="top" wrapText="1"/>
    </xf>
    <xf numFmtId="0" fontId="93" fillId="0" borderId="0" xfId="0" applyFont="1" applyAlignment="1">
      <alignment vertical="top" wrapText="1"/>
    </xf>
    <xf numFmtId="0" fontId="56" fillId="11" borderId="36" xfId="0" applyFont="1" applyFill="1" applyBorder="1" applyAlignment="1">
      <alignment wrapText="1"/>
    </xf>
    <xf numFmtId="0" fontId="58" fillId="11" borderId="36" xfId="0" applyFont="1" applyFill="1" applyBorder="1" applyAlignment="1">
      <alignment wrapText="1"/>
    </xf>
    <xf numFmtId="0" fontId="36" fillId="0" borderId="52" xfId="0" applyFont="1" applyBorder="1" applyAlignment="1">
      <alignment wrapText="1"/>
    </xf>
    <xf numFmtId="0" fontId="90" fillId="0" borderId="52" xfId="0" applyFont="1" applyBorder="1"/>
    <xf numFmtId="0" fontId="41" fillId="0" borderId="52" xfId="0" applyFont="1" applyBorder="1" applyAlignment="1">
      <alignment vertical="center" wrapText="1"/>
    </xf>
    <xf numFmtId="0" fontId="95" fillId="0" borderId="0" xfId="0" applyFont="1" applyAlignment="1">
      <alignment vertical="center"/>
    </xf>
    <xf numFmtId="164" fontId="85" fillId="0" borderId="0" xfId="0" applyNumberFormat="1" applyFont="1"/>
    <xf numFmtId="164" fontId="3" fillId="0" borderId="0" xfId="0" applyNumberFormat="1" applyFont="1" applyAlignment="1">
      <alignment horizontal="right"/>
    </xf>
    <xf numFmtId="164" fontId="3" fillId="0" borderId="0" xfId="0" quotePrefix="1" applyNumberFormat="1" applyFont="1" applyAlignment="1">
      <alignment horizontal="right"/>
    </xf>
    <xf numFmtId="164" fontId="7" fillId="0" borderId="0" xfId="0" applyNumberFormat="1" applyFont="1" applyAlignment="1">
      <alignment horizontal="right"/>
    </xf>
    <xf numFmtId="164" fontId="3" fillId="0" borderId="21" xfId="0" applyNumberFormat="1" applyFont="1" applyBorder="1" applyAlignment="1">
      <alignment horizontal="right" vertical="center" wrapText="1"/>
    </xf>
    <xf numFmtId="164" fontId="3" fillId="0" borderId="28" xfId="0" applyNumberFormat="1" applyFont="1" applyBorder="1" applyAlignment="1">
      <alignment horizontal="right" vertical="center" wrapText="1"/>
    </xf>
    <xf numFmtId="164" fontId="96" fillId="46" borderId="21" xfId="0" applyNumberFormat="1" applyFont="1" applyFill="1" applyBorder="1" applyAlignment="1">
      <alignment horizontal="center" vertical="top" wrapText="1"/>
    </xf>
    <xf numFmtId="164" fontId="96" fillId="44" borderId="21" xfId="0" applyNumberFormat="1" applyFont="1" applyFill="1" applyBorder="1" applyAlignment="1">
      <alignment horizontal="center" vertical="top" wrapText="1"/>
    </xf>
    <xf numFmtId="164" fontId="96" fillId="45" borderId="21" xfId="0" applyNumberFormat="1" applyFont="1" applyFill="1" applyBorder="1" applyAlignment="1">
      <alignment horizontal="center" vertical="top" wrapText="1"/>
    </xf>
    <xf numFmtId="164" fontId="97" fillId="44" borderId="21" xfId="0" applyNumberFormat="1" applyFont="1" applyFill="1" applyBorder="1" applyAlignment="1">
      <alignment horizontal="center" vertical="top" wrapText="1"/>
    </xf>
    <xf numFmtId="164" fontId="96" fillId="47" borderId="21" xfId="0" applyNumberFormat="1" applyFont="1" applyFill="1" applyBorder="1" applyAlignment="1">
      <alignment horizontal="center" vertical="top" wrapText="1"/>
    </xf>
    <xf numFmtId="164" fontId="7" fillId="0" borderId="0" xfId="0" applyNumberFormat="1" applyFont="1"/>
    <xf numFmtId="164" fontId="7" fillId="0" borderId="21" xfId="0" applyNumberFormat="1" applyFont="1" applyBorder="1" applyAlignment="1">
      <alignment horizontal="right" vertical="center" wrapText="1"/>
    </xf>
    <xf numFmtId="164" fontId="7" fillId="0" borderId="28" xfId="0" applyNumberFormat="1" applyFont="1" applyBorder="1" applyAlignment="1">
      <alignment horizontal="right" vertical="center" wrapText="1"/>
    </xf>
    <xf numFmtId="164" fontId="3" fillId="0" borderId="0" xfId="0" applyNumberFormat="1" applyFont="1"/>
    <xf numFmtId="0" fontId="98" fillId="0" borderId="0" xfId="0" applyFont="1"/>
    <xf numFmtId="0" fontId="53" fillId="35" borderId="58" xfId="0" applyFont="1" applyFill="1" applyBorder="1" applyAlignment="1">
      <alignment horizontal="center" vertical="center" wrapText="1"/>
    </xf>
    <xf numFmtId="0" fontId="36" fillId="0" borderId="60" xfId="0" applyFont="1" applyBorder="1" applyAlignment="1">
      <alignment horizontal="left" vertical="center" wrapText="1"/>
    </xf>
    <xf numFmtId="0" fontId="78" fillId="0" borderId="60" xfId="0" applyFont="1" applyBorder="1" applyAlignment="1">
      <alignment horizontal="left" vertical="center" wrapText="1"/>
    </xf>
    <xf numFmtId="0" fontId="81" fillId="0" borderId="60" xfId="0" applyFont="1" applyBorder="1" applyAlignment="1">
      <alignment horizontal="left" vertical="center" wrapText="1"/>
    </xf>
    <xf numFmtId="0" fontId="74" fillId="0" borderId="60" xfId="0" applyFont="1" applyBorder="1" applyAlignment="1">
      <alignment horizontal="left" vertical="center" wrapText="1"/>
    </xf>
    <xf numFmtId="0" fontId="81" fillId="0" borderId="60" xfId="0" applyFont="1" applyBorder="1" applyAlignment="1">
      <alignment horizontal="left" vertical="center"/>
    </xf>
    <xf numFmtId="0" fontId="36" fillId="0" borderId="60" xfId="0" applyFont="1" applyBorder="1" applyAlignment="1">
      <alignment horizontal="left" vertical="center"/>
    </xf>
    <xf numFmtId="0" fontId="82" fillId="0" borderId="60" xfId="0" applyFont="1" applyBorder="1" applyAlignment="1">
      <alignment horizontal="left" vertical="center" wrapText="1"/>
    </xf>
    <xf numFmtId="0" fontId="94" fillId="0" borderId="60" xfId="0" applyFont="1" applyBorder="1" applyAlignment="1">
      <alignment horizontal="left" vertical="center" wrapText="1"/>
    </xf>
    <xf numFmtId="0" fontId="78" fillId="43" borderId="60" xfId="0" applyFont="1" applyFill="1" applyBorder="1" applyAlignment="1">
      <alignment horizontal="left" vertical="center" wrapText="1"/>
    </xf>
    <xf numFmtId="0" fontId="48" fillId="0" borderId="52" xfId="2" quotePrefix="1" applyFont="1"/>
    <xf numFmtId="0" fontId="4" fillId="2" borderId="2" xfId="0" applyFont="1" applyFill="1" applyBorder="1" applyAlignment="1">
      <alignment horizontal="left" vertical="center"/>
    </xf>
    <xf numFmtId="0" fontId="4" fillId="2" borderId="52" xfId="0" applyFont="1" applyFill="1" applyBorder="1" applyAlignment="1">
      <alignment horizontal="left" vertical="center"/>
    </xf>
    <xf numFmtId="0" fontId="4" fillId="2" borderId="8" xfId="0" applyFont="1" applyFill="1" applyBorder="1" applyAlignment="1">
      <alignment horizontal="center" vertical="center"/>
    </xf>
    <xf numFmtId="0" fontId="6" fillId="0" borderId="9" xfId="0" applyFont="1" applyBorder="1"/>
    <xf numFmtId="0" fontId="6" fillId="0" borderId="10" xfId="0" applyFont="1" applyBorder="1"/>
    <xf numFmtId="0" fontId="4" fillId="2" borderId="13" xfId="0" applyFont="1" applyFill="1" applyBorder="1" applyAlignment="1">
      <alignment horizontal="center" vertical="center"/>
    </xf>
    <xf numFmtId="0" fontId="4" fillId="2" borderId="22" xfId="0" applyFont="1" applyFill="1" applyBorder="1" applyAlignment="1">
      <alignment horizontal="center" vertical="center"/>
    </xf>
    <xf numFmtId="0" fontId="34" fillId="0" borderId="105" xfId="0" applyFont="1" applyBorder="1" applyAlignment="1">
      <alignment horizontal="left" vertical="center" wrapText="1"/>
    </xf>
    <xf numFmtId="0" fontId="34" fillId="0" borderId="80" xfId="0" applyFont="1" applyBorder="1" applyAlignment="1">
      <alignment horizontal="left" vertical="center" wrapText="1"/>
    </xf>
    <xf numFmtId="0" fontId="34" fillId="0" borderId="109" xfId="0" applyFont="1" applyBorder="1" applyAlignment="1">
      <alignment horizontal="left" vertical="center" wrapText="1"/>
    </xf>
    <xf numFmtId="0" fontId="62" fillId="0" borderId="93" xfId="0" applyFont="1" applyBorder="1" applyAlignment="1">
      <alignment horizontal="center" vertical="center" textRotation="90"/>
    </xf>
    <xf numFmtId="0" fontId="48" fillId="0" borderId="93" xfId="0" applyFont="1" applyBorder="1" applyAlignment="1">
      <alignment horizontal="center" vertical="center"/>
    </xf>
    <xf numFmtId="0" fontId="48" fillId="0" borderId="101" xfId="0" applyFont="1" applyBorder="1" applyAlignment="1">
      <alignment horizontal="center" vertical="center"/>
    </xf>
    <xf numFmtId="0" fontId="59" fillId="0" borderId="105" xfId="0" applyFont="1" applyBorder="1" applyAlignment="1">
      <alignment horizontal="left" vertical="center" wrapText="1"/>
    </xf>
    <xf numFmtId="0" fontId="59" fillId="0" borderId="80" xfId="0" applyFont="1" applyBorder="1" applyAlignment="1">
      <alignment horizontal="left" vertical="center" wrapText="1"/>
    </xf>
    <xf numFmtId="0" fontId="59" fillId="0" borderId="109" xfId="0" applyFont="1" applyBorder="1" applyAlignment="1">
      <alignment horizontal="left" vertical="center" wrapText="1"/>
    </xf>
    <xf numFmtId="0" fontId="61" fillId="0" borderId="105" xfId="0" applyFont="1" applyBorder="1" applyAlignment="1">
      <alignment horizontal="left" vertical="center" wrapText="1"/>
    </xf>
    <xf numFmtId="0" fontId="61" fillId="0" borderId="80" xfId="0" applyFont="1" applyBorder="1" applyAlignment="1">
      <alignment horizontal="left" vertical="center" wrapText="1"/>
    </xf>
    <xf numFmtId="0" fontId="61" fillId="0" borderId="109" xfId="0" applyFont="1" applyBorder="1" applyAlignment="1">
      <alignment horizontal="left" vertical="center" wrapText="1"/>
    </xf>
    <xf numFmtId="0" fontId="61" fillId="0" borderId="147" xfId="0" applyFont="1" applyBorder="1" applyAlignment="1">
      <alignment horizontal="center" vertical="center" wrapText="1"/>
    </xf>
    <xf numFmtId="0" fontId="61" fillId="0" borderId="148" xfId="0" applyFont="1" applyBorder="1" applyAlignment="1">
      <alignment horizontal="center" vertical="center" wrapText="1"/>
    </xf>
    <xf numFmtId="0" fontId="61" fillId="0" borderId="149" xfId="0" applyFont="1" applyBorder="1" applyAlignment="1">
      <alignment horizontal="center" vertical="center" wrapText="1"/>
    </xf>
    <xf numFmtId="0" fontId="62" fillId="0" borderId="78" xfId="0" applyFont="1" applyBorder="1" applyAlignment="1">
      <alignment horizontal="center" vertical="center" textRotation="90" wrapText="1"/>
    </xf>
    <xf numFmtId="0" fontId="62" fillId="0" borderId="132" xfId="0" applyFont="1" applyBorder="1" applyAlignment="1">
      <alignment horizontal="center" vertical="center" textRotation="90" wrapText="1"/>
    </xf>
    <xf numFmtId="0" fontId="62" fillId="0" borderId="115" xfId="0" applyFont="1" applyBorder="1" applyAlignment="1">
      <alignment horizontal="center" vertical="center" textRotation="90" wrapText="1"/>
    </xf>
    <xf numFmtId="0" fontId="55" fillId="2" borderId="2" xfId="0" applyFont="1" applyFill="1" applyBorder="1" applyAlignment="1">
      <alignment horizontal="left" vertical="center"/>
    </xf>
    <xf numFmtId="0" fontId="55" fillId="2" borderId="52" xfId="0" applyFont="1" applyFill="1" applyBorder="1" applyAlignment="1">
      <alignment horizontal="left" vertical="center"/>
    </xf>
    <xf numFmtId="0" fontId="46" fillId="29" borderId="3" xfId="0" applyFont="1" applyFill="1" applyBorder="1"/>
    <xf numFmtId="0" fontId="46" fillId="29" borderId="52" xfId="0" applyFont="1" applyFill="1" applyBorder="1"/>
    <xf numFmtId="0" fontId="46" fillId="29" borderId="5" xfId="0" applyFont="1" applyFill="1" applyBorder="1"/>
    <xf numFmtId="0" fontId="59" fillId="0" borderId="131" xfId="0" applyFont="1" applyBorder="1" applyAlignment="1">
      <alignment horizontal="center" vertical="center" textRotation="90" wrapText="1"/>
    </xf>
    <xf numFmtId="0" fontId="59" fillId="0" borderId="132" xfId="0" applyFont="1" applyBorder="1" applyAlignment="1">
      <alignment horizontal="center" vertical="center" textRotation="90" wrapText="1"/>
    </xf>
    <xf numFmtId="0" fontId="59" fillId="0" borderId="115" xfId="0" applyFont="1" applyBorder="1" applyAlignment="1">
      <alignment horizontal="center" vertical="center" textRotation="90" wrapText="1"/>
    </xf>
    <xf numFmtId="0" fontId="57" fillId="11" borderId="68" xfId="0" applyFont="1" applyFill="1" applyBorder="1" applyAlignment="1">
      <alignment horizontal="center"/>
    </xf>
    <xf numFmtId="0" fontId="57" fillId="11" borderId="69" xfId="0" applyFont="1" applyFill="1" applyBorder="1" applyAlignment="1">
      <alignment horizontal="center"/>
    </xf>
    <xf numFmtId="0" fontId="57" fillId="11" borderId="70" xfId="0" applyFont="1" applyFill="1" applyBorder="1" applyAlignment="1">
      <alignment horizontal="center"/>
    </xf>
    <xf numFmtId="0" fontId="57" fillId="11" borderId="60" xfId="0" applyFont="1" applyFill="1" applyBorder="1" applyAlignment="1">
      <alignment horizontal="center"/>
    </xf>
    <xf numFmtId="0" fontId="46" fillId="0" borderId="60" xfId="0" applyFont="1" applyBorder="1" applyAlignment="1">
      <alignment horizontal="center"/>
    </xf>
    <xf numFmtId="0" fontId="56" fillId="0" borderId="105" xfId="0" applyFont="1" applyBorder="1" applyAlignment="1">
      <alignment horizontal="center" textRotation="90" wrapText="1"/>
    </xf>
    <xf numFmtId="0" fontId="56" fillId="0" borderId="80" xfId="0" applyFont="1" applyBorder="1" applyAlignment="1">
      <alignment horizontal="center" textRotation="90" wrapText="1"/>
    </xf>
    <xf numFmtId="0" fontId="56" fillId="0" borderId="109" xfId="0" applyFont="1" applyBorder="1" applyAlignment="1">
      <alignment horizontal="center" textRotation="90" wrapText="1"/>
    </xf>
    <xf numFmtId="0" fontId="56" fillId="0" borderId="105" xfId="0" applyFont="1" applyBorder="1" applyAlignment="1">
      <alignment horizontal="center" vertical="center" textRotation="90"/>
    </xf>
    <xf numFmtId="0" fontId="56" fillId="0" borderId="80" xfId="0" applyFont="1" applyBorder="1" applyAlignment="1">
      <alignment horizontal="center" vertical="center" textRotation="90"/>
    </xf>
    <xf numFmtId="0" fontId="56" fillId="0" borderId="109" xfId="0" applyFont="1" applyBorder="1" applyAlignment="1">
      <alignment horizontal="center" vertical="center" textRotation="90"/>
    </xf>
    <xf numFmtId="0" fontId="51" fillId="37" borderId="61" xfId="0" applyFont="1" applyFill="1" applyBorder="1" applyAlignment="1">
      <alignment vertical="center" wrapText="1"/>
    </xf>
    <xf numFmtId="0" fontId="46" fillId="38" borderId="81" xfId="0" applyFont="1" applyFill="1" applyBorder="1"/>
    <xf numFmtId="0" fontId="53" fillId="37" borderId="45" xfId="0" applyFont="1" applyFill="1" applyBorder="1" applyAlignment="1">
      <alignment vertical="center" wrapText="1"/>
    </xf>
    <xf numFmtId="0" fontId="53" fillId="37" borderId="51" xfId="0" applyFont="1" applyFill="1" applyBorder="1" applyAlignment="1">
      <alignment vertical="center" wrapText="1"/>
    </xf>
    <xf numFmtId="0" fontId="46" fillId="38" borderId="51" xfId="0" applyFont="1" applyFill="1" applyBorder="1"/>
    <xf numFmtId="0" fontId="46" fillId="38" borderId="40" xfId="0" applyFont="1" applyFill="1" applyBorder="1"/>
    <xf numFmtId="0" fontId="53" fillId="39" borderId="58" xfId="0" applyFont="1" applyFill="1" applyBorder="1" applyAlignment="1">
      <alignment horizontal="center" vertical="center" wrapText="1"/>
    </xf>
    <xf numFmtId="0" fontId="53" fillId="39" borderId="59" xfId="0" applyFont="1" applyFill="1" applyBorder="1" applyAlignment="1">
      <alignment horizontal="center" vertical="center" wrapText="1"/>
    </xf>
    <xf numFmtId="0" fontId="46" fillId="38" borderId="58" xfId="0" applyFont="1" applyFill="1" applyBorder="1" applyAlignment="1">
      <alignment horizontal="center"/>
    </xf>
    <xf numFmtId="0" fontId="46" fillId="38" borderId="51" xfId="0" applyFont="1" applyFill="1" applyBorder="1" applyAlignment="1">
      <alignment horizontal="center"/>
    </xf>
    <xf numFmtId="0" fontId="46" fillId="38" borderId="36" xfId="0" applyFont="1" applyFill="1" applyBorder="1" applyAlignment="1">
      <alignment horizontal="center"/>
    </xf>
    <xf numFmtId="0" fontId="51" fillId="37" borderId="28" xfId="0" applyFont="1" applyFill="1" applyBorder="1" applyAlignment="1">
      <alignment vertical="center" wrapText="1"/>
    </xf>
    <xf numFmtId="0" fontId="51" fillId="37" borderId="50" xfId="0" applyFont="1" applyFill="1" applyBorder="1" applyAlignment="1">
      <alignment vertical="center" wrapText="1"/>
    </xf>
    <xf numFmtId="0" fontId="53" fillId="40" borderId="51" xfId="0" applyFont="1" applyFill="1" applyBorder="1" applyAlignment="1">
      <alignment horizontal="center" vertical="center" wrapText="1"/>
    </xf>
    <xf numFmtId="0" fontId="53" fillId="37" borderId="151" xfId="0" applyFont="1" applyFill="1" applyBorder="1" applyAlignment="1">
      <alignment vertical="center" wrapText="1"/>
    </xf>
    <xf numFmtId="0" fontId="46" fillId="38" borderId="151" xfId="0" applyFont="1" applyFill="1" applyBorder="1"/>
    <xf numFmtId="0" fontId="46" fillId="38" borderId="150" xfId="0" applyFont="1" applyFill="1" applyBorder="1"/>
    <xf numFmtId="0" fontId="75" fillId="37" borderId="61" xfId="0" applyFont="1" applyFill="1" applyBorder="1" applyAlignment="1">
      <alignment vertical="center" wrapText="1"/>
    </xf>
    <xf numFmtId="0" fontId="76" fillId="38" borderId="81" xfId="0" applyFont="1" applyFill="1" applyBorder="1"/>
    <xf numFmtId="0" fontId="51" fillId="37" borderId="142" xfId="0" applyFont="1" applyFill="1" applyBorder="1" applyAlignment="1">
      <alignment horizontal="center" vertical="center" wrapText="1"/>
    </xf>
    <xf numFmtId="0" fontId="51" fillId="37" borderId="158" xfId="0" applyFont="1" applyFill="1" applyBorder="1" applyAlignment="1">
      <alignment horizontal="center" vertical="center" wrapText="1"/>
    </xf>
    <xf numFmtId="0" fontId="46" fillId="38" borderId="92" xfId="0" applyFont="1" applyFill="1" applyBorder="1" applyAlignment="1">
      <alignment horizontal="center"/>
    </xf>
    <xf numFmtId="0" fontId="46" fillId="38" borderId="74" xfId="0" applyFont="1" applyFill="1" applyBorder="1" applyAlignment="1">
      <alignment horizontal="center"/>
    </xf>
    <xf numFmtId="0" fontId="53" fillId="37" borderId="56" xfId="0" applyFont="1" applyFill="1" applyBorder="1" applyAlignment="1">
      <alignment vertical="center" wrapText="1"/>
    </xf>
    <xf numFmtId="0" fontId="46" fillId="38" borderId="56" xfId="0" applyFont="1" applyFill="1" applyBorder="1"/>
    <xf numFmtId="0" fontId="46" fillId="38" borderId="57" xfId="0" applyFont="1" applyFill="1" applyBorder="1"/>
    <xf numFmtId="0" fontId="51" fillId="37" borderId="55" xfId="0" applyFont="1" applyFill="1" applyBorder="1" applyAlignment="1">
      <alignment vertical="center" wrapText="1"/>
    </xf>
    <xf numFmtId="0" fontId="46" fillId="38" borderId="55" xfId="0" applyFont="1" applyFill="1" applyBorder="1"/>
    <xf numFmtId="0" fontId="51" fillId="35" borderId="61" xfId="0" applyFont="1" applyFill="1" applyBorder="1" applyAlignment="1">
      <alignment vertical="center" wrapText="1"/>
    </xf>
    <xf numFmtId="0" fontId="46" fillId="36" borderId="81" xfId="0" applyFont="1" applyFill="1" applyBorder="1"/>
    <xf numFmtId="0" fontId="51" fillId="37" borderId="52" xfId="0" applyFont="1" applyFill="1" applyBorder="1" applyAlignment="1">
      <alignment vertical="center" wrapText="1"/>
    </xf>
    <xf numFmtId="0" fontId="46" fillId="38" borderId="5" xfId="0" applyFont="1" applyFill="1" applyBorder="1"/>
    <xf numFmtId="0" fontId="46" fillId="38" borderId="54" xfId="0" applyFont="1" applyFill="1" applyBorder="1"/>
    <xf numFmtId="0" fontId="51" fillId="35" borderId="48" xfId="0" applyFont="1" applyFill="1" applyBorder="1" applyAlignment="1">
      <alignment vertical="center" wrapText="1"/>
    </xf>
    <xf numFmtId="0" fontId="46" fillId="36" borderId="55" xfId="0" applyFont="1" applyFill="1" applyBorder="1"/>
    <xf numFmtId="0" fontId="46" fillId="36" borderId="54" xfId="0" applyFont="1" applyFill="1" applyBorder="1"/>
    <xf numFmtId="0" fontId="53" fillId="35" borderId="58" xfId="0" applyFont="1" applyFill="1" applyBorder="1" applyAlignment="1">
      <alignment horizontal="center" vertical="center" wrapText="1"/>
    </xf>
    <xf numFmtId="0" fontId="53" fillId="35" borderId="142" xfId="0" applyFont="1" applyFill="1" applyBorder="1" applyAlignment="1">
      <alignment horizontal="center" vertical="center" wrapText="1"/>
    </xf>
    <xf numFmtId="0" fontId="53" fillId="40" borderId="56" xfId="0" applyFont="1" applyFill="1" applyBorder="1" applyAlignment="1">
      <alignment horizontal="center" vertical="center" wrapText="1"/>
    </xf>
    <xf numFmtId="0" fontId="53" fillId="37" borderId="133" xfId="0" applyFont="1" applyFill="1" applyBorder="1" applyAlignment="1">
      <alignment horizontal="center" vertical="center" wrapText="1"/>
    </xf>
    <xf numFmtId="0" fontId="53" fillId="37" borderId="62" xfId="0" applyFont="1" applyFill="1" applyBorder="1" applyAlignment="1">
      <alignment horizontal="center" vertical="center" wrapText="1"/>
    </xf>
    <xf numFmtId="0" fontId="53" fillId="35" borderId="141" xfId="0" applyFont="1" applyFill="1" applyBorder="1" applyAlignment="1">
      <alignment horizontal="center" vertical="center" wrapText="1"/>
    </xf>
    <xf numFmtId="0" fontId="51" fillId="37" borderId="81" xfId="0" applyFont="1" applyFill="1" applyBorder="1" applyAlignment="1">
      <alignment vertical="center" wrapText="1"/>
    </xf>
    <xf numFmtId="0" fontId="46" fillId="38" borderId="134" xfId="0" applyFont="1" applyFill="1" applyBorder="1"/>
    <xf numFmtId="0" fontId="53" fillId="37" borderId="92" xfId="0" applyFont="1" applyFill="1" applyBorder="1" applyAlignment="1">
      <alignment horizontal="center" vertical="center" wrapText="1"/>
    </xf>
    <xf numFmtId="0" fontId="53" fillId="37" borderId="137" xfId="0" applyFont="1" applyFill="1" applyBorder="1" applyAlignment="1">
      <alignment horizontal="center" vertical="center" wrapText="1"/>
    </xf>
    <xf numFmtId="0" fontId="75" fillId="37" borderId="81" xfId="0" applyFont="1" applyFill="1" applyBorder="1" applyAlignment="1">
      <alignment vertical="center" wrapText="1"/>
    </xf>
    <xf numFmtId="0" fontId="76" fillId="38" borderId="134" xfId="0" applyFont="1" applyFill="1" applyBorder="1"/>
    <xf numFmtId="0" fontId="53" fillId="40" borderId="52" xfId="0" applyFont="1" applyFill="1" applyBorder="1" applyAlignment="1">
      <alignment horizontal="center" vertical="center" wrapText="1"/>
    </xf>
    <xf numFmtId="0" fontId="53" fillId="35" borderId="58" xfId="0" applyFont="1" applyFill="1" applyBorder="1" applyAlignment="1">
      <alignment vertical="center" wrapText="1"/>
    </xf>
    <xf numFmtId="0" fontId="46" fillId="36" borderId="40" xfId="0" applyFont="1" applyFill="1" applyBorder="1"/>
    <xf numFmtId="0" fontId="46" fillId="36" borderId="58" xfId="0" applyFont="1" applyFill="1" applyBorder="1"/>
    <xf numFmtId="0" fontId="46" fillId="36" borderId="51" xfId="0" applyFont="1" applyFill="1" applyBorder="1"/>
    <xf numFmtId="0" fontId="51" fillId="37" borderId="48" xfId="0" applyFont="1" applyFill="1" applyBorder="1" applyAlignment="1">
      <alignment vertical="center" wrapText="1"/>
    </xf>
    <xf numFmtId="0" fontId="53" fillId="37" borderId="52" xfId="0" applyFont="1" applyFill="1" applyBorder="1" applyAlignment="1">
      <alignment horizontal="center" vertical="center" wrapText="1"/>
    </xf>
    <xf numFmtId="0" fontId="46" fillId="38" borderId="53" xfId="0" applyFont="1" applyFill="1" applyBorder="1"/>
    <xf numFmtId="0" fontId="51" fillId="37" borderId="53" xfId="0" applyFont="1" applyFill="1" applyBorder="1" applyAlignment="1">
      <alignment vertical="center" wrapText="1"/>
    </xf>
    <xf numFmtId="0" fontId="46" fillId="38" borderId="43" xfId="0" applyFont="1" applyFill="1" applyBorder="1"/>
    <xf numFmtId="0" fontId="51" fillId="35" borderId="44" xfId="0" applyFont="1" applyFill="1" applyBorder="1" applyAlignment="1">
      <alignment vertical="center" wrapText="1"/>
    </xf>
    <xf numFmtId="0" fontId="46" fillId="36" borderId="3" xfId="0" applyFont="1" applyFill="1" applyBorder="1"/>
    <xf numFmtId="0" fontId="46" fillId="36" borderId="5" xfId="0" applyFont="1" applyFill="1" applyBorder="1"/>
    <xf numFmtId="0" fontId="51" fillId="35" borderId="140" xfId="0" applyFont="1" applyFill="1" applyBorder="1" applyAlignment="1">
      <alignment horizontal="center" vertical="center" wrapText="1"/>
    </xf>
    <xf numFmtId="0" fontId="51" fillId="35" borderId="139" xfId="0" applyFont="1" applyFill="1" applyBorder="1" applyAlignment="1">
      <alignment horizontal="center" vertical="center" wrapText="1"/>
    </xf>
    <xf numFmtId="0" fontId="53" fillId="37" borderId="52" xfId="0" applyFont="1" applyFill="1" applyBorder="1" applyAlignment="1">
      <alignment vertical="center" wrapText="1"/>
    </xf>
    <xf numFmtId="0" fontId="46" fillId="38" borderId="52" xfId="0" applyFont="1" applyFill="1" applyBorder="1"/>
    <xf numFmtId="0" fontId="53" fillId="37" borderId="74" xfId="0" applyFont="1" applyFill="1" applyBorder="1" applyAlignment="1">
      <alignment horizontal="center" vertical="center" wrapText="1"/>
    </xf>
    <xf numFmtId="0" fontId="51" fillId="37" borderId="138" xfId="0" applyFont="1" applyFill="1" applyBorder="1" applyAlignment="1">
      <alignment vertical="center" wrapText="1"/>
    </xf>
    <xf numFmtId="0" fontId="53" fillId="37" borderId="45" xfId="0" applyFont="1" applyFill="1" applyBorder="1" applyAlignment="1">
      <alignment horizontal="center" vertical="center" wrapText="1"/>
    </xf>
    <xf numFmtId="0" fontId="46" fillId="38" borderId="33" xfId="0" applyFont="1" applyFill="1" applyBorder="1"/>
    <xf numFmtId="0" fontId="51" fillId="37" borderId="44" xfId="0" applyFont="1" applyFill="1" applyBorder="1" applyAlignment="1">
      <alignment vertical="center" wrapText="1"/>
    </xf>
    <xf numFmtId="0" fontId="51" fillId="37" borderId="23" xfId="0" applyFont="1" applyFill="1" applyBorder="1" applyAlignment="1">
      <alignment vertical="center" wrapText="1"/>
    </xf>
    <xf numFmtId="0" fontId="46" fillId="38" borderId="26" xfId="0" applyFont="1" applyFill="1" applyBorder="1"/>
    <xf numFmtId="0" fontId="53" fillId="37" borderId="51" xfId="0" applyFont="1" applyFill="1" applyBorder="1" applyAlignment="1">
      <alignment horizontal="center" vertical="center" wrapText="1"/>
    </xf>
    <xf numFmtId="0" fontId="53" fillId="37" borderId="36" xfId="0" applyFont="1" applyFill="1" applyBorder="1" applyAlignment="1">
      <alignment horizontal="center" vertical="center" wrapText="1"/>
    </xf>
    <xf numFmtId="0" fontId="53" fillId="35" borderId="59" xfId="0" applyFont="1" applyFill="1" applyBorder="1" applyAlignment="1">
      <alignment horizontal="center" vertical="center" wrapText="1"/>
    </xf>
    <xf numFmtId="0" fontId="53" fillId="37" borderId="142" xfId="0" applyFont="1" applyFill="1" applyBorder="1" applyAlignment="1">
      <alignment horizontal="center" vertical="center" wrapText="1"/>
    </xf>
    <xf numFmtId="0" fontId="53" fillId="37" borderId="158" xfId="0" applyFont="1" applyFill="1" applyBorder="1" applyAlignment="1">
      <alignment horizontal="center" vertical="center" wrapText="1"/>
    </xf>
    <xf numFmtId="0" fontId="51" fillId="35" borderId="138" xfId="0" applyFont="1" applyFill="1" applyBorder="1" applyAlignment="1">
      <alignment vertical="center" wrapText="1"/>
    </xf>
    <xf numFmtId="0" fontId="46" fillId="36" borderId="134" xfId="0" applyFont="1" applyFill="1" applyBorder="1"/>
    <xf numFmtId="0" fontId="51" fillId="37" borderId="61" xfId="0" applyFont="1" applyFill="1" applyBorder="1" applyAlignment="1">
      <alignment horizontal="left" vertical="center" wrapText="1"/>
    </xf>
    <xf numFmtId="0" fontId="51" fillId="37" borderId="134" xfId="0" applyFont="1" applyFill="1" applyBorder="1" applyAlignment="1">
      <alignment horizontal="left" vertical="center" wrapText="1"/>
    </xf>
    <xf numFmtId="0" fontId="53" fillId="37" borderId="92" xfId="0" applyFont="1" applyFill="1" applyBorder="1" applyAlignment="1">
      <alignment vertical="center" wrapText="1"/>
    </xf>
    <xf numFmtId="0" fontId="46" fillId="38" borderId="92" xfId="0" applyFont="1" applyFill="1" applyBorder="1"/>
    <xf numFmtId="0" fontId="46" fillId="38" borderId="74" xfId="0" applyFont="1" applyFill="1" applyBorder="1"/>
    <xf numFmtId="0" fontId="51" fillId="37" borderId="34" xfId="0" applyFont="1" applyFill="1" applyBorder="1" applyAlignment="1">
      <alignment vertical="center" wrapText="1"/>
    </xf>
    <xf numFmtId="0" fontId="46" fillId="38" borderId="47" xfId="0" applyFont="1" applyFill="1" applyBorder="1"/>
    <xf numFmtId="0" fontId="49" fillId="6" borderId="23" xfId="0" applyFont="1" applyFill="1" applyBorder="1" applyAlignment="1">
      <alignment horizontal="center" vertical="center"/>
    </xf>
    <xf numFmtId="0" fontId="46" fillId="0" borderId="25" xfId="0" applyFont="1" applyBorder="1"/>
    <xf numFmtId="0" fontId="46" fillId="0" borderId="46" xfId="0" applyFont="1" applyBorder="1"/>
    <xf numFmtId="0" fontId="46" fillId="0" borderId="24" xfId="0" applyFont="1" applyBorder="1"/>
    <xf numFmtId="0" fontId="49" fillId="14" borderId="23" xfId="0" applyFont="1" applyFill="1" applyBorder="1" applyAlignment="1">
      <alignment horizontal="center" vertical="center"/>
    </xf>
    <xf numFmtId="0" fontId="46" fillId="0" borderId="49" xfId="0" applyFont="1" applyBorder="1"/>
    <xf numFmtId="0" fontId="50" fillId="0" borderId="29" xfId="0" applyFont="1" applyBorder="1" applyAlignment="1">
      <alignment horizontal="left" vertical="center"/>
    </xf>
    <xf numFmtId="0" fontId="46" fillId="0" borderId="30" xfId="0" applyFont="1" applyBorder="1"/>
    <xf numFmtId="0" fontId="46" fillId="0" borderId="27" xfId="0" applyFont="1" applyBorder="1"/>
    <xf numFmtId="0" fontId="46" fillId="0" borderId="38" xfId="0" applyFont="1" applyBorder="1"/>
    <xf numFmtId="0" fontId="46" fillId="0" borderId="31" xfId="0" applyFont="1" applyBorder="1"/>
    <xf numFmtId="0" fontId="46" fillId="0" borderId="39" xfId="0" applyFont="1" applyBorder="1"/>
    <xf numFmtId="0" fontId="51" fillId="15" borderId="32" xfId="0" applyFont="1" applyFill="1" applyBorder="1" applyAlignment="1">
      <alignment horizontal="center" vertical="center" wrapText="1"/>
    </xf>
    <xf numFmtId="0" fontId="46" fillId="0" borderId="33" xfId="0" applyFont="1" applyBorder="1"/>
    <xf numFmtId="0" fontId="46" fillId="0" borderId="3" xfId="0" applyFont="1" applyBorder="1"/>
    <xf numFmtId="0" fontId="46" fillId="0" borderId="52" xfId="0" applyFont="1" applyBorder="1"/>
    <xf numFmtId="0" fontId="46" fillId="0" borderId="5" xfId="0" applyFont="1" applyBorder="1"/>
    <xf numFmtId="0" fontId="51" fillId="16" borderId="32" xfId="0" applyFont="1" applyFill="1" applyBorder="1" applyAlignment="1">
      <alignment horizontal="center" vertical="center" wrapText="1"/>
    </xf>
    <xf numFmtId="0" fontId="51" fillId="17" borderId="48" xfId="0" applyFont="1" applyFill="1" applyBorder="1" applyAlignment="1">
      <alignment horizontal="center" vertical="center" wrapText="1"/>
    </xf>
    <xf numFmtId="0" fontId="46" fillId="0" borderId="59" xfId="0" applyFont="1" applyBorder="1"/>
    <xf numFmtId="0" fontId="51" fillId="17" borderId="60" xfId="0" applyFont="1" applyFill="1" applyBorder="1" applyAlignment="1">
      <alignment horizontal="center" vertical="center" wrapText="1"/>
    </xf>
    <xf numFmtId="0" fontId="46" fillId="0" borderId="60" xfId="0" applyFont="1" applyBorder="1"/>
    <xf numFmtId="0" fontId="75" fillId="15" borderId="37" xfId="0" applyFont="1" applyFill="1" applyBorder="1" applyAlignment="1">
      <alignment horizontal="center" vertical="center" wrapText="1"/>
    </xf>
    <xf numFmtId="0" fontId="75" fillId="15" borderId="36" xfId="0" applyFont="1" applyFill="1" applyBorder="1" applyAlignment="1">
      <alignment horizontal="center" vertical="center" wrapText="1"/>
    </xf>
    <xf numFmtId="0" fontId="51" fillId="37" borderId="58" xfId="0" applyFont="1" applyFill="1" applyBorder="1" applyAlignment="1">
      <alignment vertical="center" wrapText="1"/>
    </xf>
    <xf numFmtId="0" fontId="51" fillId="35" borderId="23" xfId="0" applyFont="1" applyFill="1" applyBorder="1" applyAlignment="1">
      <alignment vertical="center" wrapText="1"/>
    </xf>
    <xf numFmtId="0" fontId="46" fillId="36" borderId="25" xfId="0" applyFont="1" applyFill="1" applyBorder="1"/>
    <xf numFmtId="0" fontId="46" fillId="36" borderId="26" xfId="0" applyFont="1" applyFill="1" applyBorder="1"/>
    <xf numFmtId="0" fontId="51" fillId="35" borderId="41" xfId="0" applyFont="1" applyFill="1" applyBorder="1" applyAlignment="1">
      <alignment vertical="center" wrapText="1"/>
    </xf>
    <xf numFmtId="0" fontId="46" fillId="36" borderId="42" xfId="0" applyFont="1" applyFill="1" applyBorder="1"/>
    <xf numFmtId="0" fontId="46" fillId="36" borderId="43" xfId="0" applyFont="1" applyFill="1" applyBorder="1"/>
    <xf numFmtId="0" fontId="51" fillId="37" borderId="92" xfId="0" applyFont="1" applyFill="1" applyBorder="1" applyAlignment="1">
      <alignment horizontal="center" vertical="center" wrapText="1"/>
    </xf>
    <xf numFmtId="0" fontId="51" fillId="37" borderId="74" xfId="0" applyFont="1" applyFill="1" applyBorder="1" applyAlignment="1">
      <alignment horizontal="center" vertical="center" wrapText="1"/>
    </xf>
    <xf numFmtId="0" fontId="42" fillId="28" borderId="96" xfId="4" applyFont="1" applyFill="1" applyBorder="1" applyAlignment="1">
      <alignment horizontal="left" vertical="top"/>
    </xf>
    <xf numFmtId="0" fontId="42" fillId="28" borderId="97" xfId="4" applyFont="1" applyFill="1" applyBorder="1" applyAlignment="1">
      <alignment horizontal="left" vertical="top"/>
    </xf>
    <xf numFmtId="0" fontId="42" fillId="28" borderId="74" xfId="4" applyFont="1" applyFill="1" applyBorder="1" applyAlignment="1">
      <alignment horizontal="left" vertical="center" wrapText="1"/>
    </xf>
    <xf numFmtId="0" fontId="42" fillId="28" borderId="60" xfId="4" applyFont="1" applyFill="1" applyBorder="1" applyAlignment="1">
      <alignment horizontal="left" vertical="center" wrapText="1"/>
    </xf>
    <xf numFmtId="0" fontId="42" fillId="28" borderId="62" xfId="4" applyFont="1" applyFill="1" applyBorder="1" applyAlignment="1">
      <alignment horizontal="center" vertical="center" wrapText="1"/>
    </xf>
    <xf numFmtId="0" fontId="42" fillId="28" borderId="68" xfId="4" applyFont="1" applyFill="1" applyBorder="1" applyAlignment="1">
      <alignment horizontal="center" vertical="center" wrapText="1"/>
    </xf>
    <xf numFmtId="0" fontId="42" fillId="28" borderId="105" xfId="4" applyFont="1" applyFill="1" applyBorder="1" applyAlignment="1">
      <alignment horizontal="center" vertical="center" wrapText="1"/>
    </xf>
    <xf numFmtId="0" fontId="42" fillId="28" borderId="80" xfId="4" applyFont="1" applyFill="1" applyBorder="1" applyAlignment="1">
      <alignment horizontal="center" vertical="center" wrapText="1"/>
    </xf>
    <xf numFmtId="0" fontId="42" fillId="28" borderId="106" xfId="4" applyFont="1" applyFill="1" applyBorder="1" applyAlignment="1">
      <alignment horizontal="center" vertical="center" wrapText="1"/>
    </xf>
    <xf numFmtId="0" fontId="42" fillId="28" borderId="91" xfId="4" applyFont="1" applyFill="1" applyBorder="1" applyAlignment="1">
      <alignment horizontal="center" vertical="center" wrapText="1"/>
    </xf>
    <xf numFmtId="0" fontId="42" fillId="28" borderId="94" xfId="4" applyFont="1" applyFill="1" applyBorder="1" applyAlignment="1">
      <alignment horizontal="center" vertical="center" wrapText="1"/>
    </xf>
    <xf numFmtId="0" fontId="42" fillId="28" borderId="83" xfId="4" applyFont="1" applyFill="1" applyBorder="1" applyAlignment="1">
      <alignment vertical="center" wrapText="1"/>
    </xf>
    <xf numFmtId="0" fontId="42" fillId="28" borderId="91" xfId="4" applyFont="1" applyFill="1" applyBorder="1" applyAlignment="1">
      <alignment vertical="center" wrapText="1"/>
    </xf>
    <xf numFmtId="0" fontId="42" fillId="28" borderId="94" xfId="4" applyFont="1" applyFill="1" applyBorder="1" applyAlignment="1">
      <alignment vertical="center" wrapText="1"/>
    </xf>
    <xf numFmtId="0" fontId="42" fillId="28" borderId="84" xfId="4" applyFont="1" applyFill="1" applyBorder="1" applyAlignment="1">
      <alignment vertical="center" wrapText="1"/>
    </xf>
    <xf numFmtId="0" fontId="42" fillId="28" borderId="92" xfId="4" applyFont="1" applyFill="1" applyBorder="1" applyAlignment="1">
      <alignment vertical="center" wrapText="1"/>
    </xf>
    <xf numFmtId="0" fontId="42" fillId="28" borderId="95" xfId="4" applyFont="1" applyFill="1" applyBorder="1" applyAlignment="1">
      <alignment vertical="center" wrapText="1"/>
    </xf>
    <xf numFmtId="0" fontId="36" fillId="28" borderId="85" xfId="4" applyFont="1" applyFill="1" applyBorder="1" applyAlignment="1">
      <alignment horizontal="left" vertical="top"/>
    </xf>
    <xf numFmtId="0" fontId="36" fillId="28" borderId="86" xfId="4" applyFont="1" applyFill="1" applyBorder="1" applyAlignment="1">
      <alignment horizontal="left" vertical="top"/>
    </xf>
    <xf numFmtId="0" fontId="36" fillId="28" borderId="68" xfId="4" applyFont="1" applyFill="1" applyBorder="1" applyAlignment="1">
      <alignment horizontal="left" vertical="top"/>
    </xf>
    <xf numFmtId="0" fontId="36" fillId="28" borderId="70" xfId="4" applyFont="1" applyFill="1" applyBorder="1" applyAlignment="1">
      <alignment horizontal="left" vertical="top"/>
    </xf>
    <xf numFmtId="0" fontId="36" fillId="28" borderId="96" xfId="4" applyFont="1" applyFill="1" applyBorder="1" applyAlignment="1">
      <alignment horizontal="left" vertical="top"/>
    </xf>
    <xf numFmtId="0" fontId="36" fillId="28" borderId="97" xfId="4" applyFont="1" applyFill="1" applyBorder="1" applyAlignment="1">
      <alignment horizontal="left" vertical="top"/>
    </xf>
    <xf numFmtId="0" fontId="42" fillId="28" borderId="85" xfId="4" applyFont="1" applyFill="1" applyBorder="1" applyAlignment="1">
      <alignment horizontal="left" vertical="top"/>
    </xf>
    <xf numFmtId="0" fontId="42" fillId="28" borderId="86" xfId="4" applyFont="1" applyFill="1" applyBorder="1" applyAlignment="1">
      <alignment horizontal="left" vertical="top"/>
    </xf>
    <xf numFmtId="0" fontId="42" fillId="28" borderId="68" xfId="4" applyFont="1" applyFill="1" applyBorder="1" applyAlignment="1">
      <alignment horizontal="left" vertical="top"/>
    </xf>
    <xf numFmtId="0" fontId="42" fillId="28" borderId="70" xfId="4" applyFont="1" applyFill="1" applyBorder="1" applyAlignment="1">
      <alignment horizontal="left" vertical="top"/>
    </xf>
    <xf numFmtId="0" fontId="42" fillId="28" borderId="60" xfId="4" applyFont="1" applyFill="1" applyBorder="1" applyAlignment="1">
      <alignment horizontal="left" vertical="top"/>
    </xf>
    <xf numFmtId="0" fontId="42" fillId="28" borderId="105" xfId="4" applyFont="1" applyFill="1" applyBorder="1" applyAlignment="1">
      <alignment vertical="center" wrapText="1"/>
    </xf>
    <xf numFmtId="0" fontId="42" fillId="28" borderId="80" xfId="4" applyFont="1" applyFill="1" applyBorder="1" applyAlignment="1">
      <alignment vertical="center" wrapText="1"/>
    </xf>
    <xf numFmtId="0" fontId="42" fillId="28" borderId="106" xfId="4" applyFont="1" applyFill="1" applyBorder="1" applyAlignment="1">
      <alignment vertical="center" wrapText="1"/>
    </xf>
    <xf numFmtId="0" fontId="42" fillId="28" borderId="87" xfId="4" applyFont="1" applyFill="1" applyBorder="1" applyAlignment="1">
      <alignment vertical="center" wrapText="1"/>
    </xf>
    <xf numFmtId="0" fontId="42" fillId="28" borderId="60" xfId="4" applyFont="1" applyFill="1" applyBorder="1" applyAlignment="1">
      <alignment vertical="center" wrapText="1"/>
    </xf>
    <xf numFmtId="0" fontId="42" fillId="28" borderId="75" xfId="4" applyFont="1" applyFill="1" applyBorder="1" applyAlignment="1">
      <alignment vertical="center" wrapText="1"/>
    </xf>
    <xf numFmtId="0" fontId="42" fillId="28" borderId="61" xfId="4" applyFont="1" applyFill="1" applyBorder="1" applyAlignment="1">
      <alignment horizontal="left" vertical="top"/>
    </xf>
    <xf numFmtId="0" fontId="42" fillId="28" borderId="76" xfId="4" applyFont="1" applyFill="1" applyBorder="1" applyAlignment="1">
      <alignment horizontal="left" vertical="top"/>
    </xf>
    <xf numFmtId="0" fontId="42" fillId="28" borderId="62" xfId="4" applyFont="1" applyFill="1" applyBorder="1" applyAlignment="1">
      <alignment horizontal="left" vertical="top"/>
    </xf>
    <xf numFmtId="0" fontId="42" fillId="28" borderId="102" xfId="4" applyFont="1" applyFill="1" applyBorder="1" applyAlignment="1">
      <alignment horizontal="left" vertical="top"/>
    </xf>
    <xf numFmtId="0" fontId="36" fillId="28" borderId="61" xfId="4" applyFont="1" applyFill="1" applyBorder="1" applyAlignment="1">
      <alignment horizontal="left" vertical="top"/>
    </xf>
    <xf numFmtId="0" fontId="36" fillId="28" borderId="76" xfId="4" applyFont="1" applyFill="1" applyBorder="1" applyAlignment="1">
      <alignment horizontal="left" vertical="top"/>
    </xf>
    <xf numFmtId="0" fontId="36" fillId="0" borderId="61" xfId="4" applyFont="1" applyBorder="1" applyAlignment="1">
      <alignment horizontal="left" vertical="top"/>
    </xf>
    <xf numFmtId="0" fontId="36" fillId="0" borderId="76" xfId="4" applyFont="1" applyBorder="1" applyAlignment="1">
      <alignment horizontal="left" vertical="top"/>
    </xf>
    <xf numFmtId="0" fontId="35" fillId="23" borderId="68" xfId="4" applyFont="1" applyFill="1" applyBorder="1" applyAlignment="1">
      <alignment horizontal="center" vertical="center" wrapText="1"/>
    </xf>
    <xf numFmtId="0" fontId="35" fillId="23" borderId="69" xfId="4" applyFont="1" applyFill="1" applyBorder="1" applyAlignment="1">
      <alignment horizontal="center" vertical="center" wrapText="1"/>
    </xf>
    <xf numFmtId="0" fontId="35" fillId="23" borderId="70" xfId="4" applyFont="1" applyFill="1" applyBorder="1" applyAlignment="1">
      <alignment horizontal="center" vertical="center" wrapText="1"/>
    </xf>
    <xf numFmtId="0" fontId="32" fillId="20" borderId="71" xfId="6" applyFont="1" applyFill="1" applyBorder="1" applyAlignment="1">
      <alignment horizontal="center" vertical="center"/>
    </xf>
    <xf numFmtId="0" fontId="32" fillId="20" borderId="72" xfId="6" applyFont="1" applyFill="1" applyBorder="1" applyAlignment="1">
      <alignment horizontal="center" vertical="center"/>
    </xf>
    <xf numFmtId="0" fontId="32" fillId="20" borderId="73" xfId="6" applyFont="1" applyFill="1" applyBorder="1" applyAlignment="1">
      <alignment horizontal="center" vertical="center"/>
    </xf>
    <xf numFmtId="0" fontId="36" fillId="0" borderId="68" xfId="4" applyFont="1" applyBorder="1" applyAlignment="1">
      <alignment horizontal="center" vertical="top"/>
    </xf>
    <xf numFmtId="0" fontId="36" fillId="0" borderId="70" xfId="4" applyFont="1" applyBorder="1" applyAlignment="1">
      <alignment horizontal="center" vertical="top"/>
    </xf>
    <xf numFmtId="0" fontId="35" fillId="22" borderId="68" xfId="4" applyFont="1" applyFill="1" applyBorder="1" applyAlignment="1">
      <alignment horizontal="center" vertical="center" wrapText="1"/>
    </xf>
    <xf numFmtId="0" fontId="35" fillId="22" borderId="69" xfId="4" applyFont="1" applyFill="1" applyBorder="1" applyAlignment="1">
      <alignment horizontal="center" vertical="center" wrapText="1"/>
    </xf>
    <xf numFmtId="0" fontId="35" fillId="22" borderId="70" xfId="4" applyFont="1" applyFill="1" applyBorder="1" applyAlignment="1">
      <alignment horizontal="center" vertical="center" wrapText="1"/>
    </xf>
    <xf numFmtId="0" fontId="79" fillId="29" borderId="52" xfId="0" applyFont="1" applyFill="1" applyBorder="1" applyAlignment="1">
      <alignment vertical="center" wrapText="1"/>
    </xf>
  </cellXfs>
  <cellStyles count="13">
    <cellStyle name="Bad 2" xfId="7" xr:uid="{6CF7DE6B-3627-4B90-9E0A-A18B6E98A38B}"/>
    <cellStyle name="Hyperlink" xfId="1" builtinId="8"/>
    <cellStyle name="Hyperlink 2" xfId="3" xr:uid="{A5EE2D29-9BFE-4E2F-84F7-0E3CB459FF0A}"/>
    <cellStyle name="Hyperlink 2 2" xfId="12" xr:uid="{5519D888-8041-4972-A077-349634554E62}"/>
    <cellStyle name="Hyperlink 3" xfId="9" xr:uid="{6CBC3470-F73A-429B-81A3-2E560A8671EB}"/>
    <cellStyle name="Normal" xfId="0" builtinId="0"/>
    <cellStyle name="Normal 2" xfId="2" xr:uid="{2F1A8AC1-F40D-4226-A97B-2CD2D7283067}"/>
    <cellStyle name="Normal 2 2" xfId="4" xr:uid="{CAB5BA4C-51D3-4CAE-A9CA-6AD3DA573215}"/>
    <cellStyle name="Normal 2 2 2" xfId="8" xr:uid="{2B8630CE-187A-4F10-9B1D-A81EDE0CF9A7}"/>
    <cellStyle name="Normal 2 3" xfId="10" xr:uid="{CB117386-BA2B-426B-87D4-DC015FBAFDA2}"/>
    <cellStyle name="Normal 3" xfId="6" xr:uid="{9E02B349-4884-4B6B-9E37-34FFD824F78A}"/>
    <cellStyle name="Normal 3 2" xfId="11" xr:uid="{70A58BF5-C3C7-47D3-BE45-08BBA0958367}"/>
    <cellStyle name="Normal 4" xfId="5" xr:uid="{9DACAF01-AAE4-492E-B010-1EC8C139F938}"/>
  </cellStyles>
  <dxfs count="785">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ont>
        <strike val="0"/>
        <outline val="0"/>
        <shadow val="0"/>
        <u val="none"/>
        <vertAlign val="baseline"/>
        <color theme="1"/>
      </font>
    </dxf>
    <dxf>
      <fill>
        <patternFill patternType="none">
          <fgColor indexed="64"/>
          <bgColor auto="1"/>
        </patternFill>
      </fill>
    </dxf>
    <dxf>
      <font>
        <strike val="0"/>
        <outline val="0"/>
        <shadow val="0"/>
        <u val="none"/>
        <vertAlign val="baseline"/>
        <color theme="1"/>
      </font>
    </dxf>
    <dxf>
      <border outline="0">
        <left style="thin">
          <color rgb="FF7F7F7F"/>
        </left>
      </border>
    </dxf>
    <dxf>
      <fill>
        <patternFill patternType="none">
          <fgColor indexed="64"/>
          <bgColor auto="1"/>
        </patternFill>
      </fill>
    </dxf>
    <dxf>
      <border outline="0">
        <left style="thin">
          <color rgb="FF7F7F7F"/>
        </left>
      </border>
    </dxf>
    <dxf>
      <fill>
        <patternFill patternType="none">
          <fgColor indexed="64"/>
          <bgColor auto="1"/>
        </patternFill>
      </fill>
    </dxf>
    <dxf>
      <fill>
        <patternFill patternType="solid">
          <fgColor rgb="FFDEEAF6"/>
          <bgColor rgb="FFDEEAF6"/>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DEEAF6"/>
        </patternFill>
      </fill>
    </dxf>
    <dxf>
      <fill>
        <patternFill>
          <bgColor rgb="FFB5DBC6"/>
        </patternFill>
      </fill>
    </dxf>
    <dxf>
      <fill>
        <patternFill>
          <bgColor rgb="FF71B88D"/>
        </patternFill>
      </fill>
    </dxf>
    <dxf>
      <fill>
        <patternFill patternType="solid">
          <fgColor rgb="FFDEEAF6"/>
          <bgColor rgb="FFDEEAF6"/>
        </patternFill>
      </fill>
    </dxf>
    <dxf>
      <fill>
        <patternFill patternType="solid">
          <fgColor rgb="FFDEEAF6"/>
          <bgColor rgb="FFDEEAF6"/>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3" defaultTableStyle="TableStyleMedium2" defaultPivotStyle="PivotStyleLight16">
    <tableStyle name="GRESB Materiality Assessment-style" pivot="0" count="2" xr9:uid="{00000000-0011-0000-FFFF-FFFF00000000}">
      <tableStyleElement type="firstRowStripe" dxfId="784"/>
      <tableStyleElement type="secondRowStripe" dxfId="783"/>
    </tableStyle>
    <tableStyle name="GRESB Materiality Assessment-style 2" pivot="0" count="2" xr9:uid="{00000000-0011-0000-FFFF-FFFF01000000}">
      <tableStyleElement type="firstRowStripe" dxfId="782"/>
      <tableStyleElement type="secondRowStripe" dxfId="781"/>
    </tableStyle>
    <tableStyle name="GRESB Materiality Assessment-style 3" pivot="0" count="2" xr9:uid="{00000000-0011-0000-FFFF-FFFF02000000}">
      <tableStyleElement type="firstRowStripe" dxfId="780"/>
      <tableStyleElement type="secondRowStripe" dxfId="779"/>
    </tableStyle>
  </tableStyles>
  <colors>
    <mruColors>
      <color rgb="FF26A69A"/>
      <color rgb="FFA8DBD7"/>
      <color rgb="FF00695C"/>
      <color rgb="FFFFEB84"/>
      <color rgb="FF63BE7B"/>
      <color rgb="FFE7E6E6"/>
      <color rgb="FFDEEAF6"/>
      <color rgb="FFFFFFFF"/>
      <color rgb="FF71B88D"/>
      <color rgb="FFB5DB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9780977</xdr:colOff>
      <xdr:row>2</xdr:row>
      <xdr:rowOff>47625</xdr:rowOff>
    </xdr:from>
    <xdr:to>
      <xdr:col>1</xdr:col>
      <xdr:colOff>-1</xdr:colOff>
      <xdr:row>9</xdr:row>
      <xdr:rowOff>22646</xdr:rowOff>
    </xdr:to>
    <xdr:pic>
      <xdr:nvPicPr>
        <xdr:cNvPr id="6" name="Picture 5">
          <a:extLst>
            <a:ext uri="{FF2B5EF4-FFF2-40B4-BE49-F238E27FC236}">
              <a16:creationId xmlns:a16="http://schemas.microsoft.com/office/drawing/2014/main" id="{85F023C9-12ED-8BAF-4771-357AEF0D0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0977" y="476250"/>
          <a:ext cx="2530085" cy="1141834"/>
        </a:xfrm>
        <a:prstGeom prst="rect">
          <a:avLst/>
        </a:prstGeom>
      </xdr:spPr>
    </xdr:pic>
    <xdr:clientData/>
  </xdr:twoCellAnchor>
  <xdr:twoCellAnchor editAs="oneCell">
    <xdr:from>
      <xdr:col>0</xdr:col>
      <xdr:colOff>1073151</xdr:colOff>
      <xdr:row>48</xdr:row>
      <xdr:rowOff>53340</xdr:rowOff>
    </xdr:from>
    <xdr:to>
      <xdr:col>0</xdr:col>
      <xdr:colOff>3572531</xdr:colOff>
      <xdr:row>57</xdr:row>
      <xdr:rowOff>2627630</xdr:rowOff>
    </xdr:to>
    <xdr:pic>
      <xdr:nvPicPr>
        <xdr:cNvPr id="9" name="Picture 8">
          <a:extLst>
            <a:ext uri="{FF2B5EF4-FFF2-40B4-BE49-F238E27FC236}">
              <a16:creationId xmlns:a16="http://schemas.microsoft.com/office/drawing/2014/main" id="{FF90B8ED-FB3A-0BCE-458E-A561E301FA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3151" y="9570720"/>
          <a:ext cx="2499380" cy="4151630"/>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1282915</xdr:colOff>
      <xdr:row>21</xdr:row>
      <xdr:rowOff>94402</xdr:rowOff>
    </xdr:from>
    <xdr:to>
      <xdr:col>3</xdr:col>
      <xdr:colOff>63165</xdr:colOff>
      <xdr:row>24</xdr:row>
      <xdr:rowOff>3000</xdr:rowOff>
    </xdr:to>
    <xdr:pic>
      <xdr:nvPicPr>
        <xdr:cNvPr id="3" name="Picture 2">
          <a:extLst>
            <a:ext uri="{FF2B5EF4-FFF2-40B4-BE49-F238E27FC236}">
              <a16:creationId xmlns:a16="http://schemas.microsoft.com/office/drawing/2014/main" id="{49700E2D-79C5-449B-9331-AA9BD6C0F4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2448" y="5546935"/>
          <a:ext cx="541317" cy="542540"/>
        </a:xfrm>
        <a:prstGeom prst="rect">
          <a:avLst/>
        </a:prstGeom>
      </xdr:spPr>
    </xdr:pic>
    <xdr:clientData/>
  </xdr:twoCellAnchor>
  <xdr:twoCellAnchor editAs="oneCell">
    <xdr:from>
      <xdr:col>1</xdr:col>
      <xdr:colOff>1295871</xdr:colOff>
      <xdr:row>24</xdr:row>
      <xdr:rowOff>199435</xdr:rowOff>
    </xdr:from>
    <xdr:to>
      <xdr:col>3</xdr:col>
      <xdr:colOff>61504</xdr:colOff>
      <xdr:row>26</xdr:row>
      <xdr:rowOff>100831</xdr:rowOff>
    </xdr:to>
    <xdr:pic>
      <xdr:nvPicPr>
        <xdr:cNvPr id="5" name="Picture 4">
          <a:extLst>
            <a:ext uri="{FF2B5EF4-FFF2-40B4-BE49-F238E27FC236}">
              <a16:creationId xmlns:a16="http://schemas.microsoft.com/office/drawing/2014/main" id="{5A6F87DB-68CD-4157-A0B1-AF27356DFF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6614" y="6186578"/>
          <a:ext cx="524583" cy="534037"/>
        </a:xfrm>
        <a:prstGeom prst="rect">
          <a:avLst/>
        </a:prstGeom>
      </xdr:spPr>
    </xdr:pic>
    <xdr:clientData/>
  </xdr:twoCellAnchor>
  <xdr:twoCellAnchor editAs="oneCell">
    <xdr:from>
      <xdr:col>1</xdr:col>
      <xdr:colOff>1153764</xdr:colOff>
      <xdr:row>30</xdr:row>
      <xdr:rowOff>423272</xdr:rowOff>
    </xdr:from>
    <xdr:to>
      <xdr:col>3</xdr:col>
      <xdr:colOff>174897</xdr:colOff>
      <xdr:row>32</xdr:row>
      <xdr:rowOff>22136</xdr:rowOff>
    </xdr:to>
    <xdr:pic>
      <xdr:nvPicPr>
        <xdr:cNvPr id="9" name="Picture 8">
          <a:extLst>
            <a:ext uri="{FF2B5EF4-FFF2-40B4-BE49-F238E27FC236}">
              <a16:creationId xmlns:a16="http://schemas.microsoft.com/office/drawing/2014/main" id="{0128C92B-8879-440D-9B1E-6B20048DF6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54507" y="8707301"/>
          <a:ext cx="785163" cy="840742"/>
        </a:xfrm>
        <a:prstGeom prst="rect">
          <a:avLst/>
        </a:prstGeom>
      </xdr:spPr>
    </xdr:pic>
    <xdr:clientData/>
  </xdr:twoCellAnchor>
  <xdr:twoCellAnchor editAs="oneCell">
    <xdr:from>
      <xdr:col>2</xdr:col>
      <xdr:colOff>43744</xdr:colOff>
      <xdr:row>40</xdr:row>
      <xdr:rowOff>70410</xdr:rowOff>
    </xdr:from>
    <xdr:to>
      <xdr:col>2</xdr:col>
      <xdr:colOff>405051</xdr:colOff>
      <xdr:row>42</xdr:row>
      <xdr:rowOff>1059</xdr:rowOff>
    </xdr:to>
    <xdr:pic>
      <xdr:nvPicPr>
        <xdr:cNvPr id="11" name="Picture 10">
          <a:extLst>
            <a:ext uri="{FF2B5EF4-FFF2-40B4-BE49-F238E27FC236}">
              <a16:creationId xmlns:a16="http://schemas.microsoft.com/office/drawing/2014/main" id="{0DE155D5-55D7-47CD-AA25-9D4FB010C2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55611" y="11618943"/>
          <a:ext cx="363847" cy="350173"/>
        </a:xfrm>
        <a:prstGeom prst="rect">
          <a:avLst/>
        </a:prstGeom>
      </xdr:spPr>
    </xdr:pic>
    <xdr:clientData/>
  </xdr:twoCellAnchor>
  <xdr:twoCellAnchor editAs="oneCell">
    <xdr:from>
      <xdr:col>2</xdr:col>
      <xdr:colOff>22361</xdr:colOff>
      <xdr:row>52</xdr:row>
      <xdr:rowOff>5291</xdr:rowOff>
    </xdr:from>
    <xdr:to>
      <xdr:col>3</xdr:col>
      <xdr:colOff>23126</xdr:colOff>
      <xdr:row>53</xdr:row>
      <xdr:rowOff>3677</xdr:rowOff>
    </xdr:to>
    <xdr:pic>
      <xdr:nvPicPr>
        <xdr:cNvPr id="17" name="Picture 16">
          <a:extLst>
            <a:ext uri="{FF2B5EF4-FFF2-40B4-BE49-F238E27FC236}">
              <a16:creationId xmlns:a16="http://schemas.microsoft.com/office/drawing/2014/main" id="{937C2CE2-92D7-4923-8626-5CAF48F01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34228" y="14381691"/>
          <a:ext cx="432987" cy="418636"/>
        </a:xfrm>
        <a:prstGeom prst="rect">
          <a:avLst/>
        </a:prstGeom>
      </xdr:spPr>
    </xdr:pic>
    <xdr:clientData/>
  </xdr:twoCellAnchor>
  <xdr:twoCellAnchor editAs="oneCell">
    <xdr:from>
      <xdr:col>1</xdr:col>
      <xdr:colOff>1271969</xdr:colOff>
      <xdr:row>49</xdr:row>
      <xdr:rowOff>495381</xdr:rowOff>
    </xdr:from>
    <xdr:to>
      <xdr:col>3</xdr:col>
      <xdr:colOff>63002</xdr:colOff>
      <xdr:row>52</xdr:row>
      <xdr:rowOff>59941</xdr:rowOff>
    </xdr:to>
    <xdr:pic>
      <xdr:nvPicPr>
        <xdr:cNvPr id="19" name="Picture 18">
          <a:extLst>
            <a:ext uri="{FF2B5EF4-FFF2-40B4-BE49-F238E27FC236}">
              <a16:creationId xmlns:a16="http://schemas.microsoft.com/office/drawing/2014/main" id="{54B3467A-C2FB-4AD6-8EE8-9F19D164B3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83269" y="12903281"/>
          <a:ext cx="544903" cy="543730"/>
        </a:xfrm>
        <a:prstGeom prst="rect">
          <a:avLst/>
        </a:prstGeom>
      </xdr:spPr>
    </xdr:pic>
    <xdr:clientData/>
  </xdr:twoCellAnchor>
  <xdr:twoCellAnchor editAs="oneCell">
    <xdr:from>
      <xdr:col>1</xdr:col>
      <xdr:colOff>1296035</xdr:colOff>
      <xdr:row>49</xdr:row>
      <xdr:rowOff>48049</xdr:rowOff>
    </xdr:from>
    <xdr:to>
      <xdr:col>3</xdr:col>
      <xdr:colOff>20352</xdr:colOff>
      <xdr:row>49</xdr:row>
      <xdr:rowOff>515085</xdr:rowOff>
    </xdr:to>
    <xdr:pic>
      <xdr:nvPicPr>
        <xdr:cNvPr id="21" name="Picture 20">
          <a:extLst>
            <a:ext uri="{FF2B5EF4-FFF2-40B4-BE49-F238E27FC236}">
              <a16:creationId xmlns:a16="http://schemas.microsoft.com/office/drawing/2014/main" id="{48029A4B-0A74-49D5-912E-9F4624601C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7335" y="12455949"/>
          <a:ext cx="478187" cy="474656"/>
        </a:xfrm>
        <a:prstGeom prst="rect">
          <a:avLst/>
        </a:prstGeom>
      </xdr:spPr>
    </xdr:pic>
    <xdr:clientData/>
  </xdr:twoCellAnchor>
  <xdr:twoCellAnchor editAs="oneCell">
    <xdr:from>
      <xdr:col>1</xdr:col>
      <xdr:colOff>1293000</xdr:colOff>
      <xdr:row>52</xdr:row>
      <xdr:rowOff>382905</xdr:rowOff>
    </xdr:from>
    <xdr:to>
      <xdr:col>3</xdr:col>
      <xdr:colOff>59550</xdr:colOff>
      <xdr:row>54</xdr:row>
      <xdr:rowOff>21918</xdr:rowOff>
    </xdr:to>
    <xdr:pic>
      <xdr:nvPicPr>
        <xdr:cNvPr id="23" name="Picture 22">
          <a:extLst>
            <a:ext uri="{FF2B5EF4-FFF2-40B4-BE49-F238E27FC236}">
              <a16:creationId xmlns:a16="http://schemas.microsoft.com/office/drawing/2014/main" id="{BD1AB37C-DADC-41DB-93F2-55846B4BC0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2533" y="15013305"/>
          <a:ext cx="521267" cy="506274"/>
        </a:xfrm>
        <a:prstGeom prst="rect">
          <a:avLst/>
        </a:prstGeom>
      </xdr:spPr>
    </xdr:pic>
    <xdr:clientData/>
  </xdr:twoCellAnchor>
  <xdr:twoCellAnchor editAs="oneCell">
    <xdr:from>
      <xdr:col>1</xdr:col>
      <xdr:colOff>1253122</xdr:colOff>
      <xdr:row>60</xdr:row>
      <xdr:rowOff>366463</xdr:rowOff>
    </xdr:from>
    <xdr:to>
      <xdr:col>3</xdr:col>
      <xdr:colOff>36680</xdr:colOff>
      <xdr:row>63</xdr:row>
      <xdr:rowOff>76455</xdr:rowOff>
    </xdr:to>
    <xdr:pic>
      <xdr:nvPicPr>
        <xdr:cNvPr id="25" name="Picture 24">
          <a:extLst>
            <a:ext uri="{FF2B5EF4-FFF2-40B4-BE49-F238E27FC236}">
              <a16:creationId xmlns:a16="http://schemas.microsoft.com/office/drawing/2014/main" id="{BC8D685E-7A64-45B3-B311-C05E46E528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59193" y="15884369"/>
          <a:ext cx="531675" cy="561639"/>
        </a:xfrm>
        <a:prstGeom prst="rect">
          <a:avLst/>
        </a:prstGeom>
      </xdr:spPr>
    </xdr:pic>
    <xdr:clientData/>
  </xdr:twoCellAnchor>
  <xdr:twoCellAnchor editAs="oneCell">
    <xdr:from>
      <xdr:col>1</xdr:col>
      <xdr:colOff>1258779</xdr:colOff>
      <xdr:row>59</xdr:row>
      <xdr:rowOff>148586</xdr:rowOff>
    </xdr:from>
    <xdr:to>
      <xdr:col>3</xdr:col>
      <xdr:colOff>23736</xdr:colOff>
      <xdr:row>61</xdr:row>
      <xdr:rowOff>58367</xdr:rowOff>
    </xdr:to>
    <xdr:pic>
      <xdr:nvPicPr>
        <xdr:cNvPr id="27" name="Picture 26">
          <a:extLst>
            <a:ext uri="{FF2B5EF4-FFF2-40B4-BE49-F238E27FC236}">
              <a16:creationId xmlns:a16="http://schemas.microsoft.com/office/drawing/2014/main" id="{DA116A3E-D1B1-40C6-ABE8-89266B4711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8312" y="16658586"/>
          <a:ext cx="533644" cy="543810"/>
        </a:xfrm>
        <a:prstGeom prst="rect">
          <a:avLst/>
        </a:prstGeom>
      </xdr:spPr>
    </xdr:pic>
    <xdr:clientData/>
  </xdr:twoCellAnchor>
  <xdr:twoCellAnchor editAs="oneCell">
    <xdr:from>
      <xdr:col>1</xdr:col>
      <xdr:colOff>1268867</xdr:colOff>
      <xdr:row>57</xdr:row>
      <xdr:rowOff>181323</xdr:rowOff>
    </xdr:from>
    <xdr:to>
      <xdr:col>3</xdr:col>
      <xdr:colOff>63046</xdr:colOff>
      <xdr:row>60</xdr:row>
      <xdr:rowOff>61770</xdr:rowOff>
    </xdr:to>
    <xdr:pic>
      <xdr:nvPicPr>
        <xdr:cNvPr id="29" name="Picture 28">
          <a:extLst>
            <a:ext uri="{FF2B5EF4-FFF2-40B4-BE49-F238E27FC236}">
              <a16:creationId xmlns:a16="http://schemas.microsoft.com/office/drawing/2014/main" id="{9366F787-624F-424F-A496-E7DEF1C76C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68400" y="16259523"/>
          <a:ext cx="539371" cy="538095"/>
        </a:xfrm>
        <a:prstGeom prst="rect">
          <a:avLst/>
        </a:prstGeom>
      </xdr:spPr>
    </xdr:pic>
    <xdr:clientData/>
  </xdr:twoCellAnchor>
  <xdr:twoCellAnchor editAs="oneCell">
    <xdr:from>
      <xdr:col>1</xdr:col>
      <xdr:colOff>1256730</xdr:colOff>
      <xdr:row>47</xdr:row>
      <xdr:rowOff>2817</xdr:rowOff>
    </xdr:from>
    <xdr:to>
      <xdr:col>3</xdr:col>
      <xdr:colOff>38197</xdr:colOff>
      <xdr:row>48</xdr:row>
      <xdr:rowOff>58895</xdr:rowOff>
    </xdr:to>
    <xdr:pic>
      <xdr:nvPicPr>
        <xdr:cNvPr id="31" name="Picture 30">
          <a:extLst>
            <a:ext uri="{FF2B5EF4-FFF2-40B4-BE49-F238E27FC236}">
              <a16:creationId xmlns:a16="http://schemas.microsoft.com/office/drawing/2014/main" id="{1159C1F5-F452-426E-BA29-AB66BBFC5E2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56263" y="13430950"/>
          <a:ext cx="542534" cy="532380"/>
        </a:xfrm>
        <a:prstGeom prst="rect">
          <a:avLst/>
        </a:prstGeom>
      </xdr:spPr>
    </xdr:pic>
    <xdr:clientData/>
  </xdr:twoCellAnchor>
  <xdr:twoCellAnchor editAs="oneCell">
    <xdr:from>
      <xdr:col>1</xdr:col>
      <xdr:colOff>1285657</xdr:colOff>
      <xdr:row>54</xdr:row>
      <xdr:rowOff>179063</xdr:rowOff>
    </xdr:from>
    <xdr:to>
      <xdr:col>3</xdr:col>
      <xdr:colOff>63326</xdr:colOff>
      <xdr:row>57</xdr:row>
      <xdr:rowOff>98033</xdr:rowOff>
    </xdr:to>
    <xdr:pic>
      <xdr:nvPicPr>
        <xdr:cNvPr id="33" name="Picture 32">
          <a:extLst>
            <a:ext uri="{FF2B5EF4-FFF2-40B4-BE49-F238E27FC236}">
              <a16:creationId xmlns:a16="http://schemas.microsoft.com/office/drawing/2014/main" id="{EF8EE96C-969D-4B66-BBF9-C9481DA38B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85190" y="15368263"/>
          <a:ext cx="541911" cy="539365"/>
        </a:xfrm>
        <a:prstGeom prst="rect">
          <a:avLst/>
        </a:prstGeom>
      </xdr:spPr>
    </xdr:pic>
    <xdr:clientData/>
  </xdr:twoCellAnchor>
  <xdr:twoCellAnchor editAs="oneCell">
    <xdr:from>
      <xdr:col>1</xdr:col>
      <xdr:colOff>1298075</xdr:colOff>
      <xdr:row>16</xdr:row>
      <xdr:rowOff>111047</xdr:rowOff>
    </xdr:from>
    <xdr:to>
      <xdr:col>3</xdr:col>
      <xdr:colOff>76296</xdr:colOff>
      <xdr:row>18</xdr:row>
      <xdr:rowOff>210085</xdr:rowOff>
    </xdr:to>
    <xdr:pic>
      <xdr:nvPicPr>
        <xdr:cNvPr id="35" name="Picture 34">
          <a:extLst>
            <a:ext uri="{FF2B5EF4-FFF2-40B4-BE49-F238E27FC236}">
              <a16:creationId xmlns:a16="http://schemas.microsoft.com/office/drawing/2014/main" id="{D6454F36-12DF-4602-9559-70C7F21AAA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97608" y="4462914"/>
          <a:ext cx="542463" cy="546985"/>
        </a:xfrm>
        <a:prstGeom prst="rect">
          <a:avLst/>
        </a:prstGeom>
      </xdr:spPr>
    </xdr:pic>
    <xdr:clientData/>
  </xdr:twoCellAnchor>
  <xdr:twoCellAnchor editAs="oneCell">
    <xdr:from>
      <xdr:col>1</xdr:col>
      <xdr:colOff>1299062</xdr:colOff>
      <xdr:row>45</xdr:row>
      <xdr:rowOff>178074</xdr:rowOff>
    </xdr:from>
    <xdr:to>
      <xdr:col>3</xdr:col>
      <xdr:colOff>38022</xdr:colOff>
      <xdr:row>46</xdr:row>
      <xdr:rowOff>478481</xdr:rowOff>
    </xdr:to>
    <xdr:pic>
      <xdr:nvPicPr>
        <xdr:cNvPr id="37" name="Picture 36">
          <a:extLst>
            <a:ext uri="{FF2B5EF4-FFF2-40B4-BE49-F238E27FC236}">
              <a16:creationId xmlns:a16="http://schemas.microsoft.com/office/drawing/2014/main" id="{7523598C-1822-4E72-B305-9D684857CB2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98595" y="13022007"/>
          <a:ext cx="496852" cy="491428"/>
        </a:xfrm>
        <a:prstGeom prst="rect">
          <a:avLst/>
        </a:prstGeom>
      </xdr:spPr>
    </xdr:pic>
    <xdr:clientData/>
  </xdr:twoCellAnchor>
  <xdr:twoCellAnchor editAs="oneCell">
    <xdr:from>
      <xdr:col>1</xdr:col>
      <xdr:colOff>1276562</xdr:colOff>
      <xdr:row>47</xdr:row>
      <xdr:rowOff>398569</xdr:rowOff>
    </xdr:from>
    <xdr:to>
      <xdr:col>3</xdr:col>
      <xdr:colOff>60935</xdr:colOff>
      <xdr:row>49</xdr:row>
      <xdr:rowOff>23185</xdr:rowOff>
    </xdr:to>
    <xdr:pic>
      <xdr:nvPicPr>
        <xdr:cNvPr id="39" name="Picture 38">
          <a:extLst>
            <a:ext uri="{FF2B5EF4-FFF2-40B4-BE49-F238E27FC236}">
              <a16:creationId xmlns:a16="http://schemas.microsoft.com/office/drawing/2014/main" id="{67DEF6F6-DA5A-4FB4-A752-C710A196D8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76095" y="13826702"/>
          <a:ext cx="542900" cy="538730"/>
        </a:xfrm>
        <a:prstGeom prst="rect">
          <a:avLst/>
        </a:prstGeom>
      </xdr:spPr>
    </xdr:pic>
    <xdr:clientData/>
  </xdr:twoCellAnchor>
  <xdr:twoCellAnchor editAs="oneCell">
    <xdr:from>
      <xdr:col>1</xdr:col>
      <xdr:colOff>1285168</xdr:colOff>
      <xdr:row>43</xdr:row>
      <xdr:rowOff>108858</xdr:rowOff>
    </xdr:from>
    <xdr:to>
      <xdr:col>3</xdr:col>
      <xdr:colOff>58386</xdr:colOff>
      <xdr:row>45</xdr:row>
      <xdr:rowOff>134510</xdr:rowOff>
    </xdr:to>
    <xdr:pic>
      <xdr:nvPicPr>
        <xdr:cNvPr id="41" name="Picture 40">
          <a:extLst>
            <a:ext uri="{FF2B5EF4-FFF2-40B4-BE49-F238E27FC236}">
              <a16:creationId xmlns:a16="http://schemas.microsoft.com/office/drawing/2014/main" id="{069AA358-EBEF-40D8-99E1-24A79AD9247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85911" y="10646229"/>
          <a:ext cx="527088" cy="4177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28574</xdr:rowOff>
    </xdr:from>
    <xdr:to>
      <xdr:col>0</xdr:col>
      <xdr:colOff>1631720</xdr:colOff>
      <xdr:row>15</xdr:row>
      <xdr:rowOff>68444</xdr:rowOff>
    </xdr:to>
    <xdr:pic>
      <xdr:nvPicPr>
        <xdr:cNvPr id="3" name="Picture 2">
          <a:extLst>
            <a:ext uri="{FF2B5EF4-FFF2-40B4-BE49-F238E27FC236}">
              <a16:creationId xmlns:a16="http://schemas.microsoft.com/office/drawing/2014/main" id="{078937C3-80C0-4435-94DB-60FB4134F3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39117"/>
          <a:ext cx="1620290" cy="1014504"/>
        </a:xfrm>
        <a:prstGeom prst="rect">
          <a:avLst/>
        </a:prstGeom>
      </xdr:spPr>
    </xdr:pic>
    <xdr:clientData/>
  </xdr:twoCellAnchor>
  <xdr:twoCellAnchor editAs="oneCell">
    <xdr:from>
      <xdr:col>0</xdr:col>
      <xdr:colOff>0</xdr:colOff>
      <xdr:row>25</xdr:row>
      <xdr:rowOff>123190</xdr:rowOff>
    </xdr:from>
    <xdr:to>
      <xdr:col>0</xdr:col>
      <xdr:colOff>1620397</xdr:colOff>
      <xdr:row>30</xdr:row>
      <xdr:rowOff>135754</xdr:rowOff>
    </xdr:to>
    <xdr:pic>
      <xdr:nvPicPr>
        <xdr:cNvPr id="5" name="Picture 4">
          <a:extLst>
            <a:ext uri="{FF2B5EF4-FFF2-40B4-BE49-F238E27FC236}">
              <a16:creationId xmlns:a16="http://schemas.microsoft.com/office/drawing/2014/main" id="{7A48E1E1-05CB-44E6-91FD-E4EF3D64EB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746750"/>
          <a:ext cx="1615952" cy="1081905"/>
        </a:xfrm>
        <a:prstGeom prst="rect">
          <a:avLst/>
        </a:prstGeom>
      </xdr:spPr>
    </xdr:pic>
    <xdr:clientData/>
  </xdr:twoCellAnchor>
  <xdr:twoCellAnchor editAs="oneCell">
    <xdr:from>
      <xdr:col>0</xdr:col>
      <xdr:colOff>0</xdr:colOff>
      <xdr:row>51</xdr:row>
      <xdr:rowOff>14605</xdr:rowOff>
    </xdr:from>
    <xdr:to>
      <xdr:col>0</xdr:col>
      <xdr:colOff>1625992</xdr:colOff>
      <xdr:row>56</xdr:row>
      <xdr:rowOff>68445</xdr:rowOff>
    </xdr:to>
    <xdr:pic>
      <xdr:nvPicPr>
        <xdr:cNvPr id="7" name="Picture 6">
          <a:extLst>
            <a:ext uri="{FF2B5EF4-FFF2-40B4-BE49-F238E27FC236}">
              <a16:creationId xmlns:a16="http://schemas.microsoft.com/office/drawing/2014/main" id="{E84EFF96-0DD3-4050-8ECA-2FE4A537E9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41685"/>
          <a:ext cx="1612022" cy="1080000"/>
        </a:xfrm>
        <a:prstGeom prst="rect">
          <a:avLst/>
        </a:prstGeom>
      </xdr:spPr>
    </xdr:pic>
    <xdr:clientData/>
  </xdr:twoCellAnchor>
  <xdr:twoCellAnchor editAs="oneCell">
    <xdr:from>
      <xdr:col>0</xdr:col>
      <xdr:colOff>0</xdr:colOff>
      <xdr:row>80</xdr:row>
      <xdr:rowOff>90805</xdr:rowOff>
    </xdr:from>
    <xdr:to>
      <xdr:col>0</xdr:col>
      <xdr:colOff>1622244</xdr:colOff>
      <xdr:row>85</xdr:row>
      <xdr:rowOff>30344</xdr:rowOff>
    </xdr:to>
    <xdr:pic>
      <xdr:nvPicPr>
        <xdr:cNvPr id="9" name="Picture 8">
          <a:extLst>
            <a:ext uri="{FF2B5EF4-FFF2-40B4-BE49-F238E27FC236}">
              <a16:creationId xmlns:a16="http://schemas.microsoft.com/office/drawing/2014/main" id="{1290C992-3A4B-4772-98D2-DBFBA98C158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251045"/>
          <a:ext cx="1621609" cy="1082540"/>
        </a:xfrm>
        <a:prstGeom prst="rect">
          <a:avLst/>
        </a:prstGeom>
      </xdr:spPr>
    </xdr:pic>
    <xdr:clientData/>
  </xdr:twoCellAnchor>
  <xdr:twoCellAnchor editAs="oneCell">
    <xdr:from>
      <xdr:col>0</xdr:col>
      <xdr:colOff>0</xdr:colOff>
      <xdr:row>119</xdr:row>
      <xdr:rowOff>53060</xdr:rowOff>
    </xdr:from>
    <xdr:to>
      <xdr:col>0</xdr:col>
      <xdr:colOff>1631038</xdr:colOff>
      <xdr:row>123</xdr:row>
      <xdr:rowOff>96740</xdr:rowOff>
    </xdr:to>
    <xdr:pic>
      <xdr:nvPicPr>
        <xdr:cNvPr id="11" name="Picture 10">
          <a:extLst>
            <a:ext uri="{FF2B5EF4-FFF2-40B4-BE49-F238E27FC236}">
              <a16:creationId xmlns:a16="http://schemas.microsoft.com/office/drawing/2014/main" id="{1FC521AF-46E6-436C-B232-FE1A3B8986E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4848540"/>
          <a:ext cx="1610083" cy="1080000"/>
        </a:xfrm>
        <a:prstGeom prst="rect">
          <a:avLst/>
        </a:prstGeom>
      </xdr:spPr>
    </xdr:pic>
    <xdr:clientData/>
  </xdr:twoCellAnchor>
  <xdr:twoCellAnchor editAs="oneCell">
    <xdr:from>
      <xdr:col>0</xdr:col>
      <xdr:colOff>1</xdr:colOff>
      <xdr:row>146</xdr:row>
      <xdr:rowOff>45580</xdr:rowOff>
    </xdr:from>
    <xdr:to>
      <xdr:col>0</xdr:col>
      <xdr:colOff>1629635</xdr:colOff>
      <xdr:row>151</xdr:row>
      <xdr:rowOff>96245</xdr:rowOff>
    </xdr:to>
    <xdr:pic>
      <xdr:nvPicPr>
        <xdr:cNvPr id="13" name="Picture 12">
          <a:extLst>
            <a:ext uri="{FF2B5EF4-FFF2-40B4-BE49-F238E27FC236}">
              <a16:creationId xmlns:a16="http://schemas.microsoft.com/office/drawing/2014/main" id="{A0211C7B-1EF8-4655-A1DB-67E71C1B4D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30754180"/>
          <a:ext cx="1617569" cy="1080000"/>
        </a:xfrm>
        <a:prstGeom prst="rect">
          <a:avLst/>
        </a:prstGeom>
      </xdr:spPr>
    </xdr:pic>
    <xdr:clientData/>
  </xdr:twoCellAnchor>
  <xdr:twoCellAnchor editAs="oneCell">
    <xdr:from>
      <xdr:col>0</xdr:col>
      <xdr:colOff>0</xdr:colOff>
      <xdr:row>185</xdr:row>
      <xdr:rowOff>45085</xdr:rowOff>
    </xdr:from>
    <xdr:to>
      <xdr:col>0</xdr:col>
      <xdr:colOff>1629457</xdr:colOff>
      <xdr:row>190</xdr:row>
      <xdr:rowOff>107814</xdr:rowOff>
    </xdr:to>
    <xdr:pic>
      <xdr:nvPicPr>
        <xdr:cNvPr id="15" name="Picture 14">
          <a:extLst>
            <a:ext uri="{FF2B5EF4-FFF2-40B4-BE49-F238E27FC236}">
              <a16:creationId xmlns:a16="http://schemas.microsoft.com/office/drawing/2014/main" id="{3A2C65A5-1C19-4872-99A3-DEA4410E552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8434645"/>
          <a:ext cx="1622472" cy="1081905"/>
        </a:xfrm>
        <a:prstGeom prst="rect">
          <a:avLst/>
        </a:prstGeom>
      </xdr:spPr>
    </xdr:pic>
    <xdr:clientData/>
  </xdr:twoCellAnchor>
  <xdr:twoCellAnchor editAs="oneCell">
    <xdr:from>
      <xdr:col>0</xdr:col>
      <xdr:colOff>0</xdr:colOff>
      <xdr:row>97</xdr:row>
      <xdr:rowOff>90170</xdr:rowOff>
    </xdr:from>
    <xdr:to>
      <xdr:col>0</xdr:col>
      <xdr:colOff>1629336</xdr:colOff>
      <xdr:row>102</xdr:row>
      <xdr:rowOff>135754</xdr:rowOff>
    </xdr:to>
    <xdr:pic>
      <xdr:nvPicPr>
        <xdr:cNvPr id="17" name="Picture 16">
          <a:extLst>
            <a:ext uri="{FF2B5EF4-FFF2-40B4-BE49-F238E27FC236}">
              <a16:creationId xmlns:a16="http://schemas.microsoft.com/office/drawing/2014/main" id="{88349157-A4DF-48C1-B514-EB4DFB6526B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1029930"/>
          <a:ext cx="1621716" cy="108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Users\davidtassadogh\Downloads\G:\Shared%20drives\GRESB%20-%20Shared%20files\02%20Infrastructure\02%20Assessments\01%20Asset\2020\04%20Materiality\20200127%20IBC%20%2022nd%20of%20January%20Materiality%20Changes%20Approved%20based%20on%20Feedback%20%20GRESB%20Infra.xlsx?3BB109C4" TargetMode="External"/><Relationship Id="rId1" Type="http://schemas.openxmlformats.org/officeDocument/2006/relationships/externalLinkPath" Target="file:///\\3BB109C4\20200127%20IBC%20%2022nd%20of%20January%20Materiality%20Changes%20Approved%20based%20on%20Feedback%20%20GRESB%20Inf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GRESB Infra" id="{2AE71486-D3A0-4317-9EC5-179465FE6876}" userId="GRESB Infra" providerId="None"/>
  <person displayName="Aurelien Reynolds" id="{AA888501-BD26-4C63-A40E-DD9B098738D5}" userId="e6710ac440245ecb"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2:G37" headerRowCount="0">
  <tableColumns count="3">
    <tableColumn id="1" xr3:uid="{00000000-0010-0000-0000-000001000000}" name="Column1" dataDxfId="762"/>
    <tableColumn id="2" xr3:uid="{00000000-0010-0000-0000-000002000000}" name="Column2" dataDxfId="761"/>
    <tableColumn id="3" xr3:uid="{00000000-0010-0000-0000-000003000000}" name="Column3"/>
  </tableColumns>
  <tableStyleInfo name="GRESB Materiality Assessment-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E6:H19" headerRowCount="0">
  <tableColumns count="4">
    <tableColumn id="1" xr3:uid="{00000000-0010-0000-0100-000001000000}" name="Column1" dataDxfId="760"/>
    <tableColumn id="2" xr3:uid="{00000000-0010-0000-0100-000002000000}" name="Column2" dataDxfId="759"/>
    <tableColumn id="3" xr3:uid="{00000000-0010-0000-0100-000003000000}" name="Column3"/>
    <tableColumn id="4" xr3:uid="{00000000-0010-0000-0100-000004000000}" name="Column4" dataDxfId="758"/>
  </tableColumns>
  <tableStyleInfo name="GRESB Materiality Assessment-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H55" headerRowCount="0">
  <tableColumns count="4">
    <tableColumn id="1" xr3:uid="{00000000-0010-0000-0200-000001000000}" name="Column1" dataDxfId="757"/>
    <tableColumn id="2" xr3:uid="{00000000-0010-0000-0200-000002000000}" name="Column2"/>
    <tableColumn id="3" xr3:uid="{00000000-0010-0000-0200-000003000000}" name="Column3"/>
    <tableColumn id="4" xr3:uid="{00000000-0010-0000-0200-000004000000}" name="Column4" dataDxfId="756"/>
  </tableColumns>
  <tableStyleInfo name="GRESB Materiality Assessment-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4" dT="2020-03-30T08:19:51.91" personId="{2AE71486-D3A0-4317-9EC5-179465FE6876}" id="{E8CD3A00-A976-448F-8FEE-1E8EAA084333}">
    <text>This column is used to re-allocate low relevance issues with a weighting of "0"</text>
  </threadedComment>
  <threadedComment ref="A5" dT="2020-03-31T08:54:35.27" personId="{2AE71486-D3A0-4317-9EC5-179465FE6876}" id="{1648A7CD-4C20-46F7-B103-B5DFA13E10C9}">
    <text>Indicator RC3 in Asset Assessment</text>
  </threadedComment>
  <threadedComment ref="B5" dT="2020-03-21T18:20:15.58" personId="{2AE71486-D3A0-4317-9EC5-179465FE6876}" id="{8BA33527-7915-4BBC-BE84-CDEAA0F0071F}">
    <text>The primary sector is determined based on the mix of facility sectors, using a three-tier system as follows:
Sub-class: If 75% or more of the facilities belong to a single sub-class then the primary sector will be that sub-class, otherwise move to the class level;
Class: If 75% or more of the facilities belong to a single class then the primary sector will be that class, otherwise move to the super-class level;
Super-class If 75% or more of the facilities belong to a single super-class then the primary sector will be that super-class, otherwise the primary sector is ‘Diversified’.</text>
  </threadedComment>
  <threadedComment ref="A6" dT="2020-03-31T08:54:35.27" personId="{2AE71486-D3A0-4317-9EC5-179465FE6876}" id="{52828964-2298-4DB8-A95B-DFEFB9C6222E}">
    <text>Indicator RC3 in Asset Assessment</text>
  </threadedComment>
  <threadedComment ref="B6" dT="2020-03-21T18:20:15.58" personId="{2AE71486-D3A0-4317-9EC5-179465FE6876}" id="{6297166D-6260-4AEC-9F77-3080FF34381A}">
    <text>The primary sector is determined based on the mix of facility sectors, using a three-tier system as follows:
Sub-class: If 75% or more of the facilities belong to a single sub-class then the primary sector will be that sub-class, otherwise move to the class level;
Class: If 75% or more of the facilities belong to a single class then the primary sector will be that class, otherwise move to the super-class level;
Super-class If 75% or more of the facilities belong to a single super-class then the primary sector will be that super-class, otherwise the primary sector is ‘Diversified’.</text>
  </threadedComment>
  <threadedComment ref="E6" dT="2020-03-21T17:45:59.42" personId="{2AE71486-D3A0-4317-9EC5-179465FE6876}" id="{8DEB549A-07A5-4103-87D2-080A26CC00AE}">
    <text>Air pollutants are particles and gases released into the atmosphere that may adversely affect living organisms. Additionally, some pollutants contribute to climate change or exacerbate the effects of climate change locally.</text>
  </threadedComment>
  <threadedComment ref="A7" dT="2020-03-31T08:54:35.27" personId="{2AE71486-D3A0-4317-9EC5-179465FE6876}" id="{B20381F9-2043-4815-9F71-BA3AC1A72127}">
    <text>Indicator RC3 in Asset Assessment</text>
  </threadedComment>
  <threadedComment ref="B7" dT="2020-03-21T18:20:15.58" personId="{2AE71486-D3A0-4317-9EC5-179465FE6876}" id="{727E5CCB-CAF3-4A3E-9C0D-7C9743731436}">
    <text>The primary sector is determined based on the mix of facility sectors, using a three-tier system as follows:
Sub-class: If 75% or more of the facilities belong to a single sub-class then the primary sector will be that sub-class, otherwise move to the class level;
Class: If 75% or more of the facilities belong to a single class then the primary sector will be that class, otherwise move to the super-class level;
Super-class If 75% or more of the facilities belong to a single super-class then the primary sector will be that super-class, otherwise the primary sector is ‘Diversified’.</text>
  </threadedComment>
  <threadedComment ref="E7" dT="2020-03-21T17:46:19.70" personId="{2AE71486-D3A0-4317-9EC5-179465FE6876}" id="{E301784D-9D66-46EE-B51C-005459C0D3FB}">
    <text>Issues related to wildlife, endangered species, ecosystem services, habitat management, and invasive species. Biodiversity refers to the variety of all plant and animal species. Habitat refers to the natural environment in which these plant and animal species live and function.</text>
  </threadedComment>
  <threadedComment ref="A8" dT="2020-03-31T08:54:40.28" personId="{2AE71486-D3A0-4317-9EC5-179465FE6876}" id="{4DE6CE2A-1D75-46B7-88DE-0CE79D81ACDA}">
    <text>Indicator RC3 in Asset Assessment</text>
  </threadedComment>
  <threadedComment ref="B8" dT="2020-03-21T18:20:36.98" personId="{2AE71486-D3A0-4317-9EC5-179465FE6876}" id="{10854EC1-0CFF-4112-9924-639828036968}">
    <text>The primary location is determined based on the mix of facility locations, using a three-tier system as follows:
Country: If 59% or more of the facilities are located in a single country, then the primary location is that country, otherwise move to the sub-region level;
Sub-region: If 59% or more of the facilities are located in a single sub-region, then the primary location is that sub-region, otherwise move to the region level;
Region: If 59% or more of the facilities are located in a single region, then the primary location is that region, otherwise the location is ‘globally diversified’</text>
  </threadedComment>
  <threadedComment ref="E8" dT="2020-03-21T17:47:14.27" personId="{2AE71486-D3A0-4317-9EC5-179465FE6876}" id="{84657908-89E5-4D07-807A-CE0CBE1D1549}">
    <text>Land that contains substances in or under it that are actually or potentially hazardous to human health or the environment.</text>
  </threadedComment>
  <threadedComment ref="A9" dT="2020-03-31T10:00:24.58" personId="{2AE71486-D3A0-4317-9EC5-179465FE6876}" id="{F7E9ADE9-8788-4210-B527-A091CD75A6C7}">
    <text>Indicator RC7 in Asset Assessment</text>
  </threadedComment>
  <threadedComment ref="B9" dT="2020-03-21T18:21:56.85" personId="{2AE71486-D3A0-4317-9EC5-179465FE6876}" id="{1DA1176F-C104-47AA-BE24-6CD9E2A7E83C}">
    <text>Ecological habitat means terrestrial or aquatic areas distinguished by geographic, abiotic and biotic features, whether entirely natural or semi-naturale.g. as per the classifications in
Annex I of the EU Habitat Directive.
The distance should be measured as the closest point of any part of the asset to any part of an ecological habitat. Adjacent means directly bordering or where habitat is within the asset facility boundary.</text>
  </threadedComment>
  <threadedComment ref="E9" dT="2020-03-21T17:47:26.59" personId="{2AE71486-D3A0-4317-9EC5-179465FE6876}" id="{70E033A8-95D0-49F9-8257-4EE90D1E6405}">
    <text>Energy refers to energy consumption and generation from non-renewable and renewable sources (e.g. electricity, heating, cooling, steam).</text>
  </threadedComment>
  <threadedComment ref="A10" dT="2020-03-31T10:00:34.95" personId="{2AE71486-D3A0-4317-9EC5-179465FE6876}" id="{02488EEC-A888-49F8-AB84-0D59AE4083C8}">
    <text>Indicator RC7 in Asset Assessment</text>
  </threadedComment>
  <threadedComment ref="B10" dT="2020-03-21T18:22:27.63" personId="{2AE71486-D3A0-4317-9EC5-179465FE6876}" id="{4F93A1C1-B0BD-4724-AF4D-0959AB30E690}">
    <text>Contaminated land contains substances that are causing or could cause (a) significant harm to people, property or protected species; or (b) significant pollution of surface waters (for example lakes and rivers) or groundwater. Land contamination can result from a variety of intended, accidental, or naturally occurring activities and events such as manufacturing, mineral extraction, abandonment of mines, national defense activities, waste disposal, accidental spills, illegal dumping, leaking underground storage tanks, hurricanes, floods, pesticide use, and fertilizer application.</text>
  </threadedComment>
  <threadedComment ref="E10" dT="2020-03-21T17:47:43.53" personId="{2AE71486-D3A0-4317-9EC5-179465FE6876}" id="{EF858F22-67DB-4DF6-9DE4-58040725A12F}">
    <text>GHGs refers to the seven gases listed in the Kyoto Protocol: carbon dioxide (CO2); methane (CH4); nitrous oxide (N2O); hydrofluorocarbons (HFCs); perfluorocarbons (PFCs); nitrogen trifluoride (NF3) and sulphur hexafluoride (SF6).</text>
  </threadedComment>
  <threadedComment ref="A11" dT="2020-03-31T10:00:40.05" personId="{2AE71486-D3A0-4317-9EC5-179465FE6876}" id="{B88AFA25-5C2E-4B50-B1CA-5F293D5F69DA}">
    <text>Indicator RC7 in Asset Assessment</text>
  </threadedComment>
  <threadedComment ref="B11" dT="2020-03-21T18:25:55.98" personId="{2AE71486-D3A0-4317-9EC5-179465FE6876}" id="{12B5CDD0-6EF7-45AB-A79D-4A92594B1B4A}">
    <text>The location (any part of the current asset area) has been and/or could be affected by physical risks.
The surrounding area (10km radius) has been and/or could be affected by physical risks.
No part of the asset or surrounding areas has been or could be affected by physical risks.</text>
  </threadedComment>
  <threadedComment ref="E11" dT="2020-03-21T17:48:01.60" personId="{2AE71486-D3A0-4317-9EC5-179465FE6876}" id="{51C82655-6E56-4B1F-84A4-2AAA320660AA}">
    <text>Also known as dangerous goods. Any substances that can pose a health or physical hazard to humans or the environment, such as carcinogens, toxic agents, irritants, corrosives, combustibles or	explosives.</text>
  </threadedComment>
  <threadedComment ref="A12" dT="2020-03-31T10:00:44.33" personId="{2AE71486-D3A0-4317-9EC5-179465FE6876}" id="{9655BB28-AD0A-4325-9BC1-75E583FC8D76}">
    <text>Indicator RC7 in Asset Assessment</text>
  </threadedComment>
  <threadedComment ref="B12" dT="2020-03-21T18:27:11.77" personId="{2AE71486-D3A0-4317-9EC5-179465FE6876}" id="{1DFB9D4B-9C4F-4ED1-87D4-EB5B5CAD803B}">
    <text>High withdrawals means greater than 1000 Megaliters.
High water stress means High or Extremely High Baseline Water Stress as classified by the World Resources Institute's (WRI) Water Risk Atlas tool, Aqueduct.
Low withdrawalas means less than 1000 Megaliters.
Low water stress 
means not High or Extremely High Baseline Water Stress as classified by the World Resources Institute's (WRI) Water Risk Atlas tool, Aqueduct.</text>
  </threadedComment>
  <threadedComment ref="E12" dT="2020-03-21T17:48:20.44" personId="{2AE71486-D3A0-4317-9EC5-179465FE6876}" id="{B290D4DA-D0E0-48A7-A1F7-6B62BD6A8ACE}">
    <text>Excessive or obtrusive artificial light also known as photo pollution or luminous pollution. Examples of light pollution and reflection include: spilled light from construction zones and parking lots which may impact breeding grounds or resting areas; highly reflective towers which may affect bird flight.</text>
  </threadedComment>
  <threadedComment ref="A13" dT="2020-03-31T10:00:50.69" personId="{2AE71486-D3A0-4317-9EC5-179465FE6876}" id="{D1CDA17A-FBFB-4446-870C-A3AFDBFFBA99}">
    <text>Indicator RC7 in Asset Assessment</text>
  </threadedComment>
  <threadedComment ref="B13" dT="2020-03-21T18:27:42.29" personId="{2AE71486-D3A0-4317-9EC5-179465FE6876}" id="{55A4774B-123C-4DEC-97FF-E9C9C5173E8B}">
    <text>Risk of pollution means there are measurable pollutants in the discharge that if their levels were elevated could cause negative impact.
High water stress means High or Extremely High Baseline Water Stress as classified by the World Resources Institute's (WRI) Water Risk Atlas tool, Aqueduct.</text>
  </threadedComment>
  <threadedComment ref="E13" dT="2020-03-21T17:48:32.80" personId="{2AE71486-D3A0-4317-9EC5-179465FE6876}" id="{07F4D791-27F9-4E15-82E6-A8E51F2FC2B5}">
    <text>Responsible sourcing of materials considers the environmental, social and economic impacts of the procurement and production of products and materials. Resource efficiency means using those products and materials in an efficient and sustainable manner while minimizing impacts on the environment and society.</text>
  </threadedComment>
  <threadedComment ref="A14" dT="2020-03-31T10:00:54.61" personId="{2AE71486-D3A0-4317-9EC5-179465FE6876}" id="{5002991D-154A-4645-9F1F-23238C68521B}">
    <text>Indicator RC7 in Asset Assessment</text>
  </threadedComment>
  <threadedComment ref="B14" dT="2020-03-21T18:27:55.20" personId="{2AE71486-D3A0-4317-9EC5-179465FE6876}" id="{DBFB132C-740A-4073-B6D7-624C55C52CAB}">
    <text>Densely populated means greater than 2000 people per square kilometer.</text>
  </threadedComment>
  <threadedComment ref="E14" dT="2020-03-21T17:47:43.53" personId="{2AE71486-D3A0-4317-9EC5-179465FE6876}" id="{09874399-A8AB-4E5A-8FCA-99FBD88C71FE}">
    <text>New</text>
  </threadedComment>
  <threadedComment ref="A15" dT="2020-03-31T10:00:58.75" personId="{2AE71486-D3A0-4317-9EC5-179465FE6876}" id="{EBBAAD02-97BE-4B7D-88A7-B2FE7B049880}">
    <text>Indicator RC7 in Asset Assessment</text>
  </threadedComment>
  <threadedComment ref="B15" dT="2020-03-21T18:28:06.45" personId="{2AE71486-D3A0-4317-9EC5-179465FE6876}" id="{A1022530-7124-4F05-82A9-1F7AAF1BF0DA}">
    <text>Densely populated means greater than 2000 people per square kilometer.</text>
  </threadedComment>
  <threadedComment ref="E15" dT="2020-03-21T17:48:45.39" personId="{2AE71486-D3A0-4317-9EC5-179465FE6876}" id="{59CF4995-D102-45CF-AB4D-47FB150EF3DE}">
    <text>Refers to noise pollution, also known as environmental noise, which is the propagation of noise with harmful impact on the activity of human or animal life.</text>
  </threadedComment>
  <threadedComment ref="A16" dT="2020-03-31T10:01:03.50" personId="{2AE71486-D3A0-4317-9EC5-179465FE6876}" id="{B44B8D22-9C2D-439F-AC47-308638FA429E}">
    <text>Indicator RC7 in Asset Assessment</text>
  </threadedComment>
  <threadedComment ref="B16" dT="2020-03-21T18:28:27.57" personId="{2AE71486-D3A0-4317-9EC5-179465FE6876}" id="{F13D7295-0F41-4F07-B9C2-FB54F80F7B8A}">
    <text>Customers are people or organisations that purchase the service(s) provided by the asset. This can include business (B2B) and retail customers.</text>
  </threadedComment>
  <threadedComment ref="E16" dT="2020-03-21T17:48:57.90" personId="{2AE71486-D3A0-4317-9EC5-179465FE6876}" id="{1121D80F-5971-4EAE-B300-185AA869EC56}">
    <text>Preparedness of the built environment towards existing and future threats of natural disasters  (e.g., the ability to absorb disturbances such as increased precipitation or flooding while maintaining its structure). This can be achieved by management policies, informational technologies, educating tenant, community, suppliers and physical measures at the asset level.</text>
  </threadedComment>
  <threadedComment ref="A17" dT="2020-03-31T10:01:09.48" personId="{2AE71486-D3A0-4317-9EC5-179465FE6876}" id="{60A24A4D-5FEB-43F8-881B-923DD39A3E94}">
    <text>Indicator RC7 in Asset Assessment</text>
  </threadedComment>
  <threadedComment ref="B17" dT="2020-03-21T18:28:38.16" personId="{2AE71486-D3A0-4317-9EC5-179465FE6876}" id="{DEE88650-39F9-44C8-B2E8-99101C474AAB}">
    <text>Users are people that interact physically with the asset when they use its services.
Interaction means using one or more of their physical senses e.g. a mass transit passenger service. There is typically a safety risk associated with the users physical interaction.</text>
  </threadedComment>
  <threadedComment ref="E17" dT="2020-03-21T17:49:08.94" personId="{2AE71486-D3A0-4317-9EC5-179465FE6876}" id="{E7A6E415-7DC8-4C0A-9B7F-A6068ECA419D}">
    <text>Entity's consideration of waste disposal methods and whether waste minimization strategies emphasize prioritizing options for reuse, recycling, and then recovery over other disposal options to minimize ecological impact.</text>
  </threadedComment>
  <threadedComment ref="A18" dT="2020-03-31T08:53:19.99" personId="{2AE71486-D3A0-4317-9EC5-179465FE6876}" id="{EE4FC563-388E-47F9-9CDB-E3528626C874}">
    <text>Indicator RC2 in Asset Assessment</text>
  </threadedComment>
  <threadedComment ref="B18" dT="2020-03-21T18:29:01.37" personId="{2AE71486-D3A0-4317-9EC5-179465FE6876}" id="{D63D7D2B-E4BD-40EA-8662-3244BD300080}">
    <text>Employees are the workers working for and employed directly by the asset.
(FTE) Full Time Equivalent of the entity's employees. FTE is calculated by adding all hours paid to employees (full-time, part-time, or any other) and dividing them by the number of hours that a full-time employee should work in that given period.</text>
  </threadedComment>
  <threadedComment ref="E18" dT="2020-03-21T17:49:20.89" personId="{2AE71486-D3A0-4317-9EC5-179465FE6876}" id="{2A7ECB11-FA23-4B54-A91A-1CB95F920BF9}">
    <text>Water drawn into the boundaries of the entity from all sources (including surface water, ground water, rainwater, and municipal water supply) as well as water reuse, efficiency, and recycling, including the entity's consideration of whether water sources are significantly affected by withdrawal of water.</text>
  </threadedComment>
  <threadedComment ref="A19" dT="2020-03-31T08:53:39.53" personId="{2AE71486-D3A0-4317-9EC5-179465FE6876}" id="{3214E7C0-42A8-4F2C-9E09-6C5A9ABF0399}">
    <text>Indicator RC2 in Asset Assessment</text>
  </threadedComment>
  <threadedComment ref="B19" dT="2020-03-21T18:29:19.82" personId="{2AE71486-D3A0-4317-9EC5-179465FE6876}" id="{F440AF78-F259-4215-9E18-FD101E84566D}">
    <text>Contractors are people working for another business (or are self-employed) and are contracted by the asset.
(FTE) Full Time Equivalent of the entity's contractors
FTE is calculated by adding all hours paid to contractors(full-time, part-time, or any other) and dividing them by the number of hours that a full-time contractor should work in that given period.</text>
  </threadedComment>
  <threadedComment ref="E19" dT="2020-03-21T17:49:43.83" personId="{2AE71486-D3A0-4317-9EC5-179465FE6876}" id="{003BE14C-A99A-4DAD-9ABD-F5BDEEE62340}">
    <text>Discharge of water to water bodies (e.g. lakes, rivers, oceans, aquifers and groundwater) or to third-parties for treatment or use.</text>
  </threadedComment>
  <threadedComment ref="A20" dT="2020-03-26T09:01:30.75" personId="{2AE71486-D3A0-4317-9EC5-179465FE6876}" id="{982F0408-B903-475E-80CD-E6F5ED4B594D}">
    <text>Calculated from Number of employees and contractors (RC2)</text>
  </threadedComment>
  <threadedComment ref="B20" dT="2020-03-21T18:29:36.79" personId="{2AE71486-D3A0-4317-9EC5-179465FE6876}" id="{044F9C14-E576-4E36-AB1D-BC600EFBCD37}">
    <text>(FTE) Full Time Equivalent of the entity's employees and contractors
FTE is calculated by adding all hours paid to workers (full-time, part-time, or any other) and dividing them by the number of hours that a full-time workers should work in that given period.</text>
  </threadedComment>
  <threadedComment ref="A21" dT="2020-03-31T08:54:00.09" personId="{2AE71486-D3A0-4317-9EC5-179465FE6876}" id="{5222B1C3-71BC-4296-95F2-10A367A35C39}">
    <text>Indicator RC2 and RC5 in Asset Assessment</text>
  </threadedComment>
  <threadedComment ref="B21" dT="2020-03-21T18:30:01.80" personId="{2AE71486-D3A0-4317-9EC5-179465FE6876}" id="{305DE9C7-E5B8-45AD-B407-6EF8EE5536D9}">
    <text>(FTE) Full Time Equivalent of the entity's employees combined with its scope of service.</text>
  </threadedComment>
  <threadedComment ref="E22" dT="2020-03-21T17:49:58.92" personId="{2AE71486-D3A0-4317-9EC5-179465FE6876}" id="{F9833AD5-0CB6-4E4E-9ECF-17D6D5845785}">
    <text>Work that deprives children of their childhood, their potential and their dignity, and that is harmful to their physical or mental development including by interfering with their education. Specifically, it means types of work that are not permitted for children below the relevant minimum age.</text>
  </threadedComment>
  <threadedComment ref="E23" dT="2020-03-21T17:50:10.89" personId="{2AE71486-D3A0-4317-9EC5-179465FE6876}" id="{A933D5EE-0FC8-4799-ACDC-403EE22B388E}">
    <text>A process where community members come together to take collective action and generate solutions to common problems.</text>
  </threadedComment>
  <threadedComment ref="E24" dT="2020-03-21T17:50:23.39" personId="{2AE71486-D3A0-4317-9EC5-179465FE6876}" id="{B6D97634-AAD3-4230-8130-F806868CED0E}">
    <text>Customer satisfaction is one measure of an entity's sensitivity to its customers’ needs and preferences and, from an organizational perspective, is essential for long-term success. In the context of sustainability, customer satisfaction provides insight into how the entity approaches its relationship with one stakeholder group (customers).</text>
  </threadedComment>
  <threadedComment ref="E25" dT="2020-03-21T17:50:35.18" personId="{2AE71486-D3A0-4317-9EC5-179465FE6876}" id="{00CC0B97-07B5-4BCD-B238-340CE4F88797}">
    <text>An employee's involvement with, commitment to and satisfaction with the entity.</text>
  </threadedComment>
  <threadedComment ref="E26" dT="2020-03-21T17:50:45.28" personId="{2AE71486-D3A0-4317-9EC5-179465FE6876}" id="{BDEF1AAE-373E-4241-95C6-A0B695D4D077}">
    <text>All work or service which is exacted from any person under the menace of any penalty and for which the said person has not offered themselves voluntarily.</text>
  </threadedComment>
  <threadedComment ref="E27" dT="2020-03-21T17:50:55.40" personId="{2AE71486-D3A0-4317-9EC5-179465FE6876}" id="{4BA97825-0BCF-4817-B480-70FCA578212A}">
    <text>Right of employers and workers to form, to join and to run their own organizations without prior authorization or interference by the state or any other entity.</text>
  </threadedComment>
  <threadedComment ref="E28" dT="2020-03-21T17:51:29.22" personId="{2AE71486-D3A0-4317-9EC5-179465FE6876}" id="{3A56466D-9CE7-4DB2-B76E-E9003145E7B4}">
    <text>The principles of occupational health and safety management systems include developing a policy, analyzing and controlling health and safety risks, providing training, and recording and investigating health and safety incidents.</text>
  </threadedComment>
  <threadedComment ref="E29" dT="2020-03-21T17:51:35.83" personId="{2AE71486-D3A0-4317-9EC5-179465FE6876}" id="{1793F270-EFC8-4364-87E9-16BF1384D0CB}">
    <text>The principles of occupational health and safety management systems include developing a policy, analyzing and controlling health and safety risks, providing training, and recording and investigating health and safety incidents.</text>
  </threadedComment>
  <threadedComment ref="E30" dT="2020-03-21T17:51:24.38" personId="{2AE71486-D3A0-4317-9EC5-179465FE6876}" id="{25BCB356-B155-439C-9095-EB4A8C523EB6}">
    <text>The principles of occupational health and safety management systems include developing a policy, analyzing and controlling health and safety risks, providing training, and recording and investigating health and safety incidents.</text>
  </threadedComment>
  <threadedComment ref="E31" dT="2020-03-21T17:51:44.77" personId="{2AE71486-D3A0-4317-9EC5-179465FE6876}" id="{E29F2D13-D517-4F4A-A6E3-9EA3807350B5}">
    <text>The principles of occupational health and safety management systems include developing a policy, analyzing and controlling health and safety risks, providing training, and recording and investigating health and safety incidents.</text>
  </threadedComment>
  <threadedComment ref="G31" dT="2020-03-21T10:07:46.71" personId="{2AE71486-D3A0-4317-9EC5-179465FE6876}" id="{1E8C4956-E1CC-4CCD-AA53-44715EE0E863}">
    <text>Standard weight for all entities</text>
  </threadedComment>
  <threadedComment ref="E32" dT="2020-03-21T17:51:40.62" personId="{2AE71486-D3A0-4317-9EC5-179465FE6876}" id="{CED95C6E-B70A-4FC1-ACD8-50A68AA38ADE}">
    <text>The principles of occupational health and safety management systems include developing a policy, analyzing and controlling health and safety risks, providing training, and recording and investigating health and safety incidents.</text>
  </threadedComment>
  <threadedComment ref="E33" dT="2020-03-21T17:51:05.14" personId="{2AE71486-D3A0-4317-9EC5-179465FE6876}" id="{815B3A80-220A-47CF-B523-1151721AA631}">
    <text>Composition of governance bodies and breakdown of employees per employee category according to gender, age group, minority group membership, and other indicators of diversity including discrimination.</text>
  </threadedComment>
  <threadedComment ref="E34" dT="2020-03-21T17:52:01.03" personId="{2AE71486-D3A0-4317-9EC5-179465FE6876}" id="{CE79C229-6E60-4E20-94C5-BBB754E2A68C}">
    <text>Labor standards and working conditions are at the core of paid work and employment relationships. Working conditions cover a broad range of topics and issues, from working time (hours of work, rest periods, and work schedules) to remuneration, as well as the physical conditions and mental demands that exist in the workplace.</text>
  </threadedComment>
  <threadedComment ref="E35" dT="2020-03-21T17:52:20.07" personId="{2AE71486-D3A0-4317-9EC5-179465FE6876}" id="{E491A1B6-8BCD-4053-A77F-BC21B0ADBF88}">
    <text>Providing jobs and skills to local people as employees, and to local contractors.</text>
  </threadedComment>
  <threadedComment ref="E36" dT="2020-03-21T17:52:31.16" personId="{2AE71486-D3A0-4317-9EC5-179465FE6876}" id="{991DE9E5-755D-4CEA-95CE-75A075E9168F}">
    <text>An entity's partnerships with organizations that have social objectives that serve as the primary purpose of the organization.</text>
  </threadedComment>
  <threadedComment ref="E37" dT="2020-03-21T17:52:44.29" personId="{2AE71486-D3A0-4317-9EC5-179465FE6876}" id="{A39988A7-584A-4727-A7FA-8C70CE12F262}">
    <text>The practice of forging mutually beneficial connections with third-party groups and individuals that have a stake in common interest.</text>
  </threadedComment>
  <threadedComment ref="G37" dT="2020-03-30T08:22:55.35" personId="{2AE71486-D3A0-4317-9EC5-179465FE6876}" id="{EE7D2856-ADA9-4DB8-9C59-3338D249DA36}">
    <text>Standard weight for all entities</text>
  </threadedComment>
  <threadedComment ref="E40" dT="2020-03-21T17:53:00.30" personId="{2AE71486-D3A0-4317-9EC5-179465FE6876}" id="{74878F3C-F87F-44D0-B078-5FA1F742F293}">
    <text>A corporate board of directors establishes an audit committee to assist in discharging its fiduciary responsibility. An effective audit committee is an important feature of a strong corporate governance culture, and should have a clear description of duties and responsibilities.</text>
  </threadedComment>
  <threadedComment ref="E41" dT="2020-03-21T17:53:23.01" personId="{2AE71486-D3A0-4317-9EC5-179465FE6876}" id="{36D7E962-5DA3-4295-9E3E-5C9EA1056D85}">
    <text>Composition of the board and its committees by (i)Executive or non-executive, (ii) Independence, (iii) Tenure on the governance body, (iv) Number of each individual’s other significant positions and commitments, and the nature of the commitments, (v) Gender, (vi) Membership of under-represented social groups, (vii) Competences relating to economic, environmental and social impacts, (viii) Stakeholder representation.</text>
  </threadedComment>
  <threadedComment ref="E42" dT="2020-03-21T17:53:37.73" personId="{2AE71486-D3A0-4317-9EC5-179465FE6876}" id="{64482BED-F6C3-4AB0-ADCE-FBFE849F1141}">
    <text>The highest committee or position that formally reviews and approves the organization’s sustainability report and ensures that all material topics are covered (definition based on GRI102-32).</text>
  </threadedComment>
  <threadedComment ref="G42" dT="2020-03-30T08:23:01.92" personId="{2AE71486-D3A0-4317-9EC5-179465FE6876}" id="{53E60C1B-03CB-4A08-ACBA-AA0FAEED22F8}">
    <text>Standard weight for all entities</text>
  </threadedComment>
  <threadedComment ref="E43" dT="2020-03-21T18:02:59.30" personId="{2AE71486-D3A0-4317-9EC5-179465FE6876}" id="{6E789734-5D96-4490-B0E9-75962D35CA99}">
    <text>Bribery: The offering, giving, receiving or soliciting an item of value to influence the actions of an official or other person in charge of a public or legal fiduciary duty.
Corruption: Abuse of entrusted power for private gain.</text>
  </threadedComment>
  <threadedComment ref="E44" dT="2020-03-21T17:54:52.07" personId="{2AE71486-D3A0-4317-9EC5-179465FE6876}" id="{05B53294-A16F-4476-B964-1EF026EE45B1}">
    <text>Compensation decisions are central to the governance of many entities. Compensation committees or analogous organizations are established to govern employee compensation and ensure employee remuneration decisions are made in a fair, consistent, and independent manner. An independent compensation committee may be one indicator of effective governance.</text>
  </threadedComment>
  <threadedComment ref="E45" dT="2020-03-21T17:55:03.02" personId="{2AE71486-D3A0-4317-9EC5-179465FE6876}" id="{E20AEF6D-C237-4D55-B1E5-7452237AD38A}">
    <text>Situations where an individual is confronted with choosing between the requirements of his or her function and his or her own private interests (definition based on GRI102-25).</text>
  </threadedComment>
  <threadedComment ref="G45" dT="2020-03-30T08:23:07.87" personId="{2AE71486-D3A0-4317-9EC5-179465FE6876}" id="{1D6A3C7F-911D-427D-A2AB-3B8341DEE996}">
    <text>Standard weight for all entities</text>
  </threadedComment>
  <threadedComment ref="E46" dT="2020-03-21T17:55:15.33" personId="{2AE71486-D3A0-4317-9EC5-179465FE6876}" id="{72C720C3-1EC0-4C75-A724-FF84AB1D44EA}">
    <text>The protection of internet-connected systems, including hardware, software and data, from any unauthorised use or access. Malicious attacks in particular can pose a significant threat to infrastructure assets.</text>
  </threadedComment>
  <threadedComment ref="E47" dT="2020-03-21T17:55:30.50" personId="{2AE71486-D3A0-4317-9EC5-179465FE6876}" id="{893EA607-9620-4329-8987-FFF549D935F8}">
    <text>Customer privacy includes matters such as the protection of data; the use of information or data for their original intended purpose only, unless specifically agreed otherwise; the obligation to observe confidentiality; and the protection of information or data from misuse or theft.</text>
  </threadedComment>
  <threadedComment ref="E48" dT="2020-03-21T17:55:40.71" personId="{2AE71486-D3A0-4317-9EC5-179465FE6876}" id="{C58565E1-54B1-4106-A623-4966ACF105A9}">
    <text>The process for delegating authority for economic, environmental, and social topics from the highest governance (definition based onGRI102-19).</text>
  </threadedComment>
  <threadedComment ref="G48" dT="2020-03-30T08:23:12.77" personId="{2AE71486-D3A0-4317-9EC5-179465FE6876}" id="{12D48580-DBAF-40C2-895A-683FAE6277A9}">
    <text>Standard weight for all entities</text>
  </threadedComment>
  <threadedComment ref="E49" dT="2020-03-21T17:55:53.72" personId="{2AE71486-D3A0-4317-9EC5-179465FE6876}" id="{1D84A7C1-28D4-4D32-A0EA-870008B42FE4}">
    <text>The financial and non-financial compensation of executives, in a manner that motivates executives to perform their roles in alignment with the entities objectives and risk tolerance.</text>
  </threadedComment>
  <threadedComment ref="E50" dT="2020-03-21T17:56:08.17" personId="{2AE71486-D3A0-4317-9EC5-179465FE6876}" id="{11A90262-8734-45DD-B000-C2ED4557F3D2}">
    <text>Wrongful deception intended to result in financial or personal gain.</text>
  </threadedComment>
  <threadedComment ref="G50" dT="2020-03-30T08:23:21.54" personId="{2AE71486-D3A0-4317-9EC5-179465FE6876}" id="{97195463-4391-4E3B-8AD4-E040159D63FA}">
    <text>Standard weight for all entities</text>
  </threadedComment>
  <threadedComment ref="E51" dT="2020-03-21T17:56:17.94" personId="{2AE71486-D3A0-4317-9EC5-179465FE6876}" id="{4DC1DA5D-B9C0-4EFC-B1E5-18E1666021A5}">
    <text>A non-executive member of the board is considered independent if they are not under any other undue influence, internal or external, political or ownership, that would impede their exercise of objective judgment.</text>
  </threadedComment>
  <threadedComment ref="E52" dT="2020-03-21T17:56:28.02" personId="{2AE71486-D3A0-4317-9EC5-179465FE6876}" id="{447D2423-27AB-47A0-9901-04676903AA31}">
    <text>Any activity carried out to influence a government or institution’s policies and decisions in favor of a specific cause or outcome.</text>
  </threadedComment>
  <threadedComment ref="E53" dT="2020-03-21T17:56:40.73" personId="{2AE71486-D3A0-4317-9EC5-179465FE6876}" id="{3F53869D-4E55-4B7B-B84C-18240B832C97}">
    <text>Disclosure of and guidelines for political contributions, such as the amounts and recipients of all monetary and non-monetary contributions made by an organization, which include political contributions made through third parties.</text>
  </threadedComment>
  <threadedComment ref="E54" dT="2020-03-21T17:57:07.17" personId="{2AE71486-D3A0-4317-9EC5-179465FE6876}" id="{C84D72B6-EF96-45C6-9635-EE22F00987A5}">
    <text>Assessing the potential risk of breaking or working against the entity’s contractual shareholder rights. Shareholder rights are defined in the company’s charter and bylaws.</text>
  </threadedComment>
  <threadedComment ref="G54" dT="2020-03-30T08:23:27.11" personId="{2AE71486-D3A0-4317-9EC5-179465FE6876}" id="{F42F9493-1680-4EE4-A93D-502A7E907F1B}">
    <text>Standard weight for all entities</text>
  </threadedComment>
  <threadedComment ref="E55" dT="2020-03-21T17:56:52.32" personId="{2AE71486-D3A0-4317-9EC5-179465FE6876}" id="{1A9C1F04-017E-472C-B76A-146E1CA1F91B}">
    <text>A process that offers protection for individuals that want to reveal illegal, unethical or dangerous practices. An efficient whistle-blower mechanism prescribes clear procedures and channels to facilitate the reporting of wrongdoing and corruption, defines the protected disclosures, outlines the remedies and sanctions for retaliation.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H48" dT="2020-03-31T07:51:50.96" personId="{2AE71486-D3A0-4317-9EC5-179465FE6876}" id="{E493F8FA-4A88-431E-B7A4-FFDFD042E3C4}">
    <text>Max scores affected by GRESB Materiality Assessment answers - these are subsequently re-dsitributed</text>
  </threadedComment>
</ThreadedComments>
</file>

<file path=xl/threadedComments/threadedComment3.xml><?xml version="1.0" encoding="utf-8"?>
<ThreadedComments xmlns="http://schemas.microsoft.com/office/spreadsheetml/2018/threadedcomments" xmlns:x="http://schemas.openxmlformats.org/spreadsheetml/2006/main">
  <threadedComment ref="J1" dT="2022-10-17T11:19:03.81" personId="{AA888501-BD26-4C63-A40E-DD9B098738D5}" id="{64BB9A9D-7B40-4D1C-889D-0F0CA5BEC76B}">
    <text>!The 0.5 are rounded so they are displayed as 1!</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gresb.com/infrastructure-asset-assessment/" TargetMode="External"/><Relationship Id="rId1" Type="http://schemas.openxmlformats.org/officeDocument/2006/relationships/hyperlink" Target="http://www.gresb.com/contac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7" Type="http://schemas.microsoft.com/office/2017/10/relationships/threadedComment" Target="../threadedComments/threadedComment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xcelcampus.com/tables/dependent-drop-list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docs.edhecinfra.com/pages/viewpage.action?pageId=59310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EA895-8626-4822-BAD2-861F76814311}">
  <sheetPr codeName="Sheet1">
    <outlinePr summaryBelow="0" summaryRight="0"/>
    <pageSetUpPr autoPageBreaks="0" fitToPage="1"/>
  </sheetPr>
  <dimension ref="A1:A79"/>
  <sheetViews>
    <sheetView zoomScale="80" zoomScaleNormal="80" workbookViewId="0">
      <pane ySplit="2" topLeftCell="A3" activePane="bottomLeft" state="frozen"/>
      <selection pane="bottomLeft"/>
    </sheetView>
  </sheetViews>
  <sheetFormatPr defaultColWidth="0" defaultRowHeight="13" zeroHeight="1"/>
  <cols>
    <col min="1" max="1" width="176.26953125" style="224" customWidth="1"/>
    <col min="2" max="16384" width="14.36328125" style="224" hidden="1"/>
  </cols>
  <sheetData>
    <row r="1" spans="1:1" ht="21.75">
      <c r="A1" s="309" t="s">
        <v>775</v>
      </c>
    </row>
    <row r="2" spans="1:1">
      <c r="A2" s="392" t="s">
        <v>2114</v>
      </c>
    </row>
    <row r="3" spans="1:1">
      <c r="A3" s="426" t="s">
        <v>22</v>
      </c>
    </row>
    <row r="4" spans="1:1">
      <c r="A4" s="226" t="s">
        <v>776</v>
      </c>
    </row>
    <row r="5" spans="1:1">
      <c r="A5" s="227" t="s">
        <v>657</v>
      </c>
    </row>
    <row r="6" spans="1:1">
      <c r="A6" s="227" t="s">
        <v>658</v>
      </c>
    </row>
    <row r="7" spans="1:1">
      <c r="A7" s="225" t="s">
        <v>777</v>
      </c>
    </row>
    <row r="8" spans="1:1">
      <c r="A8" s="227" t="s">
        <v>659</v>
      </c>
    </row>
    <row r="9" spans="1:1"/>
    <row r="10" spans="1:1">
      <c r="A10" s="426" t="s">
        <v>778</v>
      </c>
    </row>
    <row r="11" spans="1:1">
      <c r="A11" s="317" t="s">
        <v>791</v>
      </c>
    </row>
    <row r="12" spans="1:1">
      <c r="A12" s="524" t="s">
        <v>2088</v>
      </c>
    </row>
    <row r="13" spans="1:1">
      <c r="A13" s="524" t="s">
        <v>2087</v>
      </c>
    </row>
    <row r="14" spans="1:1">
      <c r="A14" s="524" t="s">
        <v>793</v>
      </c>
    </row>
    <row r="15" spans="1:1">
      <c r="A15" s="524" t="s">
        <v>792</v>
      </c>
    </row>
    <row r="16" spans="1:1">
      <c r="A16" s="524" t="s">
        <v>2102</v>
      </c>
    </row>
    <row r="17" spans="1:1">
      <c r="A17" s="524" t="s">
        <v>2103</v>
      </c>
    </row>
    <row r="18" spans="1:1">
      <c r="A18" s="524" t="s">
        <v>2104</v>
      </c>
    </row>
    <row r="19" spans="1:1">
      <c r="A19" s="426" t="s">
        <v>70</v>
      </c>
    </row>
    <row r="20" spans="1:1" ht="26">
      <c r="A20" s="228" t="s">
        <v>666</v>
      </c>
    </row>
    <row r="21" spans="1:1">
      <c r="A21" s="228" t="s">
        <v>694</v>
      </c>
    </row>
    <row r="22" spans="1:1">
      <c r="A22" s="228" t="s">
        <v>695</v>
      </c>
    </row>
    <row r="23" spans="1:1" ht="26">
      <c r="A23" s="228" t="s">
        <v>696</v>
      </c>
    </row>
    <row r="24" spans="1:1" ht="26">
      <c r="A24" s="228" t="s">
        <v>2107</v>
      </c>
    </row>
    <row r="25" spans="1:1" ht="26">
      <c r="A25" s="228" t="s">
        <v>697</v>
      </c>
    </row>
    <row r="26" spans="1:1">
      <c r="A26" s="317" t="s">
        <v>698</v>
      </c>
    </row>
    <row r="27" spans="1:1" ht="26">
      <c r="A27" s="228" t="s">
        <v>699</v>
      </c>
    </row>
    <row r="28" spans="1:1">
      <c r="A28" s="227" t="s">
        <v>700</v>
      </c>
    </row>
    <row r="29" spans="1:1">
      <c r="A29" s="227"/>
    </row>
    <row r="30" spans="1:1">
      <c r="A30" s="426" t="s">
        <v>650</v>
      </c>
    </row>
    <row r="31" spans="1:1">
      <c r="A31" s="228" t="s">
        <v>667</v>
      </c>
    </row>
    <row r="32" spans="1:1">
      <c r="A32" s="228" t="s">
        <v>668</v>
      </c>
    </row>
    <row r="33" spans="1:1" ht="28.5" customHeight="1">
      <c r="A33" s="228" t="s">
        <v>774</v>
      </c>
    </row>
    <row r="34" spans="1:1">
      <c r="A34" s="228" t="s">
        <v>669</v>
      </c>
    </row>
    <row r="35" spans="1:1">
      <c r="A35" s="228" t="s">
        <v>670</v>
      </c>
    </row>
    <row r="36" spans="1:1">
      <c r="A36" s="228" t="s">
        <v>773</v>
      </c>
    </row>
    <row r="37" spans="1:1">
      <c r="A37" s="228" t="s">
        <v>761</v>
      </c>
    </row>
    <row r="38" spans="1:1">
      <c r="A38" s="228"/>
    </row>
    <row r="39" spans="1:1">
      <c r="A39" s="426" t="s">
        <v>638</v>
      </c>
    </row>
    <row r="40" spans="1:1">
      <c r="A40" s="227" t="s">
        <v>651</v>
      </c>
    </row>
    <row r="41" spans="1:1">
      <c r="A41" s="318" t="s">
        <v>673</v>
      </c>
    </row>
    <row r="42" spans="1:1">
      <c r="A42" s="227" t="s">
        <v>674</v>
      </c>
    </row>
    <row r="43" spans="1:1">
      <c r="A43" s="227" t="s">
        <v>675</v>
      </c>
    </row>
    <row r="44" spans="1:1">
      <c r="A44" s="229" t="s">
        <v>646</v>
      </c>
    </row>
    <row r="45" spans="1:1">
      <c r="A45" s="230" t="s">
        <v>2105</v>
      </c>
    </row>
    <row r="46" spans="1:1">
      <c r="A46" s="230" t="s">
        <v>639</v>
      </c>
    </row>
    <row r="47" spans="1:1">
      <c r="A47" s="230"/>
    </row>
    <row r="48" spans="1:1">
      <c r="A48" s="231" t="s">
        <v>640</v>
      </c>
    </row>
    <row r="49" spans="1:1">
      <c r="A49" s="225"/>
    </row>
    <row r="50" spans="1:1">
      <c r="A50" s="225" t="s">
        <v>641</v>
      </c>
    </row>
    <row r="51" spans="1:1">
      <c r="A51" s="227"/>
    </row>
    <row r="52" spans="1:1">
      <c r="A52" s="225"/>
    </row>
    <row r="53" spans="1:1">
      <c r="A53" s="225"/>
    </row>
    <row r="54" spans="1:1">
      <c r="A54" s="225"/>
    </row>
    <row r="55" spans="1:1">
      <c r="A55" s="225"/>
    </row>
    <row r="56" spans="1:1">
      <c r="A56" s="225"/>
    </row>
    <row r="57" spans="1:1">
      <c r="A57" s="225"/>
    </row>
    <row r="58" spans="1:1" ht="208.5" customHeight="1">
      <c r="A58" s="232"/>
    </row>
    <row r="60" spans="1:1"/>
    <row r="61" spans="1:1"/>
    <row r="62" spans="1:1"/>
    <row r="63" spans="1:1"/>
    <row r="64" spans="1:1"/>
    <row r="65" s="224" customFormat="1"/>
    <row r="66" s="224" customFormat="1"/>
    <row r="67" s="224" customFormat="1"/>
    <row r="68" s="224" customFormat="1"/>
    <row r="69" s="224" customFormat="1"/>
    <row r="70" s="224" customFormat="1"/>
    <row r="71" s="224" customFormat="1"/>
    <row r="72" s="224" customFormat="1"/>
    <row r="73" s="224" customFormat="1"/>
    <row r="74" s="224" customFormat="1" hidden="1"/>
    <row r="75" s="224" customFormat="1" hidden="1"/>
    <row r="76" s="224" customFormat="1" hidden="1"/>
    <row r="77" s="224" customFormat="1" hidden="1"/>
    <row r="78" s="224" customFormat="1" hidden="1"/>
    <row r="79" s="224" customFormat="1" hidden="1"/>
  </sheetData>
  <sheetProtection selectLockedCells="1"/>
  <hyperlinks>
    <hyperlink ref="A44" r:id="rId1" xr:uid="{D094E546-1812-4A83-AB64-55DB4ADCDEBE}"/>
    <hyperlink ref="A4" r:id="rId2" display="This spreadsheet is a support tool for the 2020 GRESB Infrastructure Asset Assessment (https://gresb.com/infrastructure-asset-assessment/)." xr:uid="{2A9D5CE1-23D0-43D4-AFC1-20EED23F4CB4}"/>
  </hyperlinks>
  <pageMargins left="0.7" right="0.7" top="0.75" bottom="0.75" header="0.3" footer="0.3"/>
  <pageSetup scale="44"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DEAB4-349C-4833-8239-4A0BAB3C48CB}">
  <sheetPr>
    <pageSetUpPr autoPageBreaks="0"/>
  </sheetPr>
  <dimension ref="A1:Z952"/>
  <sheetViews>
    <sheetView showGridLines="0" workbookViewId="0">
      <pane ySplit="4" topLeftCell="A76" activePane="bottomLeft" state="frozen"/>
      <selection pane="bottomLeft"/>
    </sheetView>
  </sheetViews>
  <sheetFormatPr defaultColWidth="0" defaultRowHeight="13" zeroHeight="1"/>
  <cols>
    <col min="1" max="1" width="25.7265625" style="429" customWidth="1"/>
    <col min="2" max="2" width="39.453125" style="429" bestFit="1" customWidth="1"/>
    <col min="3" max="3" width="20.08984375" style="429" customWidth="1"/>
    <col min="4" max="4" width="46.90625" style="429" customWidth="1"/>
    <col min="5" max="5" width="25.36328125" style="429" bestFit="1" customWidth="1"/>
    <col min="6" max="6" width="15.26953125" style="429" bestFit="1" customWidth="1"/>
    <col min="7" max="7" width="25.1796875" style="429" bestFit="1" customWidth="1"/>
    <col min="8" max="8" width="16" style="429" bestFit="1" customWidth="1"/>
    <col min="9" max="9" width="8.7265625" style="429" customWidth="1"/>
    <col min="10" max="26" width="0" style="429" hidden="1" customWidth="1"/>
    <col min="27" max="16384" width="8.7265625" style="429" hidden="1"/>
  </cols>
  <sheetData>
    <row r="1" spans="1:26" s="480" customFormat="1" ht="21.75">
      <c r="A1" s="476" t="s">
        <v>794</v>
      </c>
      <c r="B1" s="477"/>
      <c r="C1" s="477"/>
      <c r="D1" s="478"/>
      <c r="E1" s="478"/>
      <c r="F1" s="478"/>
      <c r="G1" s="478"/>
      <c r="H1" s="478"/>
      <c r="I1" s="479"/>
      <c r="J1" s="479"/>
      <c r="K1" s="479"/>
      <c r="L1" s="479"/>
      <c r="M1" s="479"/>
      <c r="N1" s="479"/>
      <c r="O1" s="479"/>
      <c r="P1" s="479"/>
      <c r="Q1" s="479"/>
      <c r="R1" s="479"/>
      <c r="S1" s="479"/>
      <c r="T1" s="479"/>
      <c r="U1" s="479"/>
      <c r="V1" s="479"/>
      <c r="W1" s="479"/>
      <c r="X1" s="479"/>
      <c r="Y1" s="479"/>
      <c r="Z1" s="479"/>
    </row>
    <row r="2" spans="1:26" ht="15" customHeight="1">
      <c r="A2" s="496" t="s">
        <v>2106</v>
      </c>
      <c r="B2" s="443"/>
      <c r="C2" s="443"/>
      <c r="D2" s="427"/>
      <c r="E2" s="427"/>
      <c r="F2" s="427"/>
      <c r="G2" s="427"/>
      <c r="H2" s="427"/>
      <c r="I2" s="428"/>
      <c r="J2" s="428"/>
      <c r="K2" s="428"/>
      <c r="L2" s="428"/>
      <c r="M2" s="428"/>
      <c r="N2" s="428"/>
      <c r="O2" s="428"/>
      <c r="P2" s="428"/>
      <c r="Q2" s="428"/>
      <c r="R2" s="428"/>
      <c r="S2" s="428"/>
      <c r="T2" s="428"/>
      <c r="U2" s="428"/>
      <c r="V2" s="428"/>
      <c r="W2" s="428"/>
      <c r="X2" s="428"/>
      <c r="Y2" s="428"/>
      <c r="Z2" s="428"/>
    </row>
    <row r="3" spans="1:26" ht="21.75">
      <c r="A3" s="741" t="s">
        <v>795</v>
      </c>
      <c r="B3" s="741"/>
      <c r="C3" s="741"/>
      <c r="D3" s="430"/>
      <c r="E3" s="741" t="s">
        <v>796</v>
      </c>
      <c r="F3" s="741"/>
      <c r="G3" s="741" t="s">
        <v>797</v>
      </c>
      <c r="H3" s="741"/>
      <c r="I3" s="428"/>
      <c r="J3" s="428"/>
      <c r="K3" s="428"/>
      <c r="L3" s="428"/>
      <c r="M3" s="428"/>
      <c r="N3" s="428"/>
      <c r="O3" s="428"/>
      <c r="P3" s="428"/>
      <c r="Q3" s="428"/>
      <c r="R3" s="428"/>
      <c r="S3" s="428"/>
      <c r="T3" s="428"/>
      <c r="U3" s="428"/>
      <c r="V3" s="428"/>
      <c r="W3" s="428"/>
      <c r="X3" s="428"/>
      <c r="Y3" s="428"/>
      <c r="Z3" s="428"/>
    </row>
    <row r="4" spans="1:26" ht="14">
      <c r="A4" s="431" t="s">
        <v>798</v>
      </c>
      <c r="B4" s="432" t="s">
        <v>799</v>
      </c>
      <c r="C4" s="433" t="s">
        <v>800</v>
      </c>
      <c r="D4" s="434"/>
      <c r="E4" s="433" t="s">
        <v>801</v>
      </c>
      <c r="F4" s="433" t="s">
        <v>802</v>
      </c>
      <c r="G4" s="433" t="s">
        <v>801</v>
      </c>
      <c r="H4" s="433" t="s">
        <v>802</v>
      </c>
      <c r="I4" s="428"/>
      <c r="J4" s="428"/>
      <c r="K4" s="428"/>
      <c r="L4" s="428"/>
      <c r="M4" s="428"/>
      <c r="N4" s="428"/>
      <c r="O4" s="428"/>
      <c r="P4" s="428"/>
      <c r="Q4" s="428"/>
      <c r="R4" s="428"/>
      <c r="S4" s="428"/>
      <c r="T4" s="428"/>
      <c r="U4" s="428"/>
      <c r="V4" s="428"/>
      <c r="W4" s="428"/>
      <c r="X4" s="428"/>
      <c r="Y4" s="428"/>
      <c r="Z4" s="428"/>
    </row>
    <row r="5" spans="1:26" ht="28">
      <c r="A5" s="515" t="s">
        <v>131</v>
      </c>
      <c r="B5" s="515" t="s">
        <v>463</v>
      </c>
      <c r="C5" s="516" t="s">
        <v>465</v>
      </c>
      <c r="D5" s="516" t="s">
        <v>138</v>
      </c>
      <c r="E5" s="516" t="s">
        <v>811</v>
      </c>
      <c r="F5" s="516" t="s">
        <v>812</v>
      </c>
      <c r="G5" s="516" t="s">
        <v>808</v>
      </c>
      <c r="H5" s="516" t="s">
        <v>809</v>
      </c>
      <c r="I5" s="428"/>
      <c r="J5" s="428"/>
      <c r="K5" s="428"/>
      <c r="L5" s="428"/>
      <c r="M5" s="428"/>
      <c r="N5" s="428"/>
      <c r="O5" s="428"/>
      <c r="P5" s="428"/>
      <c r="Q5" s="428"/>
      <c r="R5" s="428"/>
      <c r="S5" s="428"/>
      <c r="T5" s="428"/>
      <c r="U5" s="428"/>
      <c r="V5" s="428"/>
      <c r="W5" s="428"/>
      <c r="X5" s="428"/>
      <c r="Y5" s="428"/>
      <c r="Z5" s="428"/>
    </row>
    <row r="6" spans="1:26" ht="14">
      <c r="A6" s="515" t="s">
        <v>131</v>
      </c>
      <c r="B6" s="515" t="s">
        <v>470</v>
      </c>
      <c r="C6" s="516" t="s">
        <v>471</v>
      </c>
      <c r="D6" s="516" t="s">
        <v>134</v>
      </c>
      <c r="E6" s="516" t="s">
        <v>814</v>
      </c>
      <c r="F6" s="516" t="s">
        <v>815</v>
      </c>
      <c r="G6" s="516" t="s">
        <v>816</v>
      </c>
      <c r="H6" s="516" t="s">
        <v>809</v>
      </c>
      <c r="I6" s="428"/>
      <c r="J6" s="428"/>
      <c r="K6" s="428"/>
      <c r="L6" s="428"/>
      <c r="M6" s="428"/>
      <c r="N6" s="428"/>
      <c r="O6" s="428"/>
      <c r="P6" s="428"/>
      <c r="Q6" s="428"/>
      <c r="R6" s="428"/>
      <c r="S6" s="428"/>
      <c r="T6" s="428"/>
      <c r="U6" s="428"/>
      <c r="V6" s="428"/>
      <c r="W6" s="428"/>
      <c r="X6" s="428"/>
      <c r="Y6" s="428"/>
      <c r="Z6" s="428"/>
    </row>
    <row r="7" spans="1:26" ht="14">
      <c r="A7" s="515" t="s">
        <v>131</v>
      </c>
      <c r="B7" s="515" t="s">
        <v>215</v>
      </c>
      <c r="C7" s="517" t="s">
        <v>786</v>
      </c>
      <c r="D7" s="516" t="s">
        <v>1002</v>
      </c>
      <c r="E7" s="517" t="s">
        <v>814</v>
      </c>
      <c r="F7" s="517" t="s">
        <v>815</v>
      </c>
      <c r="G7" s="517" t="s">
        <v>816</v>
      </c>
      <c r="H7" s="517" t="s">
        <v>809</v>
      </c>
      <c r="I7" s="428"/>
      <c r="J7" s="428"/>
      <c r="K7" s="428"/>
      <c r="L7" s="428"/>
      <c r="M7" s="428"/>
      <c r="N7" s="428"/>
      <c r="O7" s="428"/>
      <c r="P7" s="428"/>
      <c r="Q7" s="428"/>
      <c r="R7" s="428"/>
      <c r="S7" s="428"/>
      <c r="T7" s="428"/>
      <c r="U7" s="428"/>
      <c r="V7" s="428"/>
      <c r="W7" s="428"/>
      <c r="X7" s="428"/>
      <c r="Y7" s="428"/>
      <c r="Z7" s="428"/>
    </row>
    <row r="8" spans="1:26" ht="28">
      <c r="A8" s="515" t="s">
        <v>131</v>
      </c>
      <c r="B8" s="515" t="s">
        <v>463</v>
      </c>
      <c r="C8" s="516" t="s">
        <v>678</v>
      </c>
      <c r="D8" s="516" t="s">
        <v>139</v>
      </c>
      <c r="E8" s="516" t="s">
        <v>811</v>
      </c>
      <c r="F8" s="516" t="s">
        <v>812</v>
      </c>
      <c r="G8" s="516" t="s">
        <v>808</v>
      </c>
      <c r="H8" s="516" t="s">
        <v>809</v>
      </c>
      <c r="I8" s="428"/>
      <c r="J8" s="428"/>
      <c r="K8" s="428"/>
      <c r="L8" s="428"/>
      <c r="M8" s="428"/>
      <c r="N8" s="428"/>
      <c r="O8" s="428"/>
      <c r="P8" s="428"/>
      <c r="Q8" s="428"/>
      <c r="R8" s="428"/>
      <c r="S8" s="428"/>
      <c r="T8" s="428"/>
      <c r="U8" s="428"/>
      <c r="V8" s="428"/>
      <c r="W8" s="428"/>
      <c r="X8" s="428"/>
      <c r="Y8" s="428"/>
      <c r="Z8" s="428"/>
    </row>
    <row r="9" spans="1:26" ht="28">
      <c r="A9" s="515" t="s">
        <v>131</v>
      </c>
      <c r="B9" s="515" t="s">
        <v>463</v>
      </c>
      <c r="C9" s="516" t="s">
        <v>466</v>
      </c>
      <c r="D9" s="516" t="s">
        <v>141</v>
      </c>
      <c r="E9" s="516" t="s">
        <v>811</v>
      </c>
      <c r="F9" s="516" t="s">
        <v>812</v>
      </c>
      <c r="G9" s="516" t="s">
        <v>808</v>
      </c>
      <c r="H9" s="516" t="s">
        <v>809</v>
      </c>
      <c r="I9" s="428"/>
      <c r="J9" s="428"/>
      <c r="K9" s="428"/>
      <c r="L9" s="428"/>
      <c r="M9" s="428"/>
      <c r="N9" s="428"/>
      <c r="O9" s="428"/>
      <c r="P9" s="428"/>
      <c r="Q9" s="428"/>
      <c r="R9" s="428"/>
      <c r="S9" s="428"/>
      <c r="T9" s="428"/>
      <c r="U9" s="428"/>
      <c r="V9" s="428"/>
      <c r="W9" s="428"/>
      <c r="X9" s="428"/>
      <c r="Y9" s="428"/>
      <c r="Z9" s="428"/>
    </row>
    <row r="10" spans="1:26" ht="28">
      <c r="A10" s="515" t="s">
        <v>131</v>
      </c>
      <c r="B10" s="515" t="s">
        <v>463</v>
      </c>
      <c r="C10" s="516" t="s">
        <v>215</v>
      </c>
      <c r="D10" s="516" t="s">
        <v>142</v>
      </c>
      <c r="E10" s="516" t="s">
        <v>811</v>
      </c>
      <c r="F10" s="516" t="s">
        <v>812</v>
      </c>
      <c r="G10" s="516" t="s">
        <v>808</v>
      </c>
      <c r="H10" s="516" t="s">
        <v>809</v>
      </c>
      <c r="I10" s="428"/>
      <c r="J10" s="428"/>
      <c r="K10" s="428"/>
      <c r="L10" s="428"/>
      <c r="M10" s="428"/>
      <c r="N10" s="428"/>
      <c r="O10" s="428"/>
      <c r="P10" s="428"/>
      <c r="Q10" s="428"/>
      <c r="R10" s="428"/>
      <c r="S10" s="428"/>
      <c r="T10" s="428"/>
      <c r="U10" s="428"/>
      <c r="V10" s="428"/>
      <c r="W10" s="428"/>
      <c r="X10" s="428"/>
      <c r="Y10" s="428"/>
      <c r="Z10" s="428"/>
    </row>
    <row r="11" spans="1:26" ht="14">
      <c r="A11" s="515" t="s">
        <v>131</v>
      </c>
      <c r="B11" s="515" t="s">
        <v>470</v>
      </c>
      <c r="C11" s="516" t="s">
        <v>215</v>
      </c>
      <c r="D11" s="516" t="s">
        <v>135</v>
      </c>
      <c r="E11" s="516" t="s">
        <v>814</v>
      </c>
      <c r="F11" s="516" t="s">
        <v>815</v>
      </c>
      <c r="G11" s="516" t="s">
        <v>816</v>
      </c>
      <c r="H11" s="516" t="s">
        <v>809</v>
      </c>
      <c r="I11" s="428"/>
      <c r="J11" s="428"/>
      <c r="K11" s="428"/>
      <c r="L11" s="428"/>
      <c r="M11" s="428"/>
      <c r="N11" s="428"/>
      <c r="O11" s="428"/>
      <c r="P11" s="428"/>
      <c r="Q11" s="428"/>
      <c r="R11" s="428"/>
      <c r="S11" s="428"/>
      <c r="T11" s="428"/>
      <c r="U11" s="428"/>
      <c r="V11" s="428"/>
      <c r="W11" s="428"/>
      <c r="X11" s="428"/>
      <c r="Y11" s="428"/>
      <c r="Z11" s="428"/>
    </row>
    <row r="12" spans="1:26" ht="28">
      <c r="A12" s="515" t="s">
        <v>131</v>
      </c>
      <c r="B12" s="515" t="s">
        <v>463</v>
      </c>
      <c r="C12" s="516" t="s">
        <v>464</v>
      </c>
      <c r="D12" s="516" t="s">
        <v>144</v>
      </c>
      <c r="E12" s="516" t="s">
        <v>811</v>
      </c>
      <c r="F12" s="516" t="s">
        <v>812</v>
      </c>
      <c r="G12" s="516" t="s">
        <v>808</v>
      </c>
      <c r="H12" s="516" t="s">
        <v>809</v>
      </c>
      <c r="I12" s="428"/>
      <c r="J12" s="428"/>
      <c r="K12" s="428"/>
      <c r="L12" s="428"/>
      <c r="M12" s="428"/>
      <c r="N12" s="428"/>
      <c r="O12" s="428"/>
      <c r="P12" s="428"/>
      <c r="Q12" s="428"/>
      <c r="R12" s="428"/>
      <c r="S12" s="428"/>
      <c r="T12" s="428"/>
      <c r="U12" s="428"/>
      <c r="V12" s="428"/>
      <c r="W12" s="428"/>
      <c r="X12" s="428"/>
      <c r="Y12" s="428"/>
      <c r="Z12" s="428"/>
    </row>
    <row r="13" spans="1:26" ht="14">
      <c r="A13" s="515" t="s">
        <v>131</v>
      </c>
      <c r="B13" s="515"/>
      <c r="C13" s="516"/>
      <c r="D13" s="516" t="s">
        <v>807</v>
      </c>
      <c r="E13" s="516" t="s">
        <v>804</v>
      </c>
      <c r="F13" s="516" t="s">
        <v>804</v>
      </c>
      <c r="G13" s="516" t="s">
        <v>808</v>
      </c>
      <c r="H13" s="516" t="s">
        <v>809</v>
      </c>
      <c r="I13" s="428"/>
      <c r="J13" s="428"/>
      <c r="K13" s="428"/>
      <c r="L13" s="428"/>
      <c r="M13" s="428"/>
      <c r="N13" s="428"/>
      <c r="O13" s="428"/>
      <c r="P13" s="428"/>
      <c r="Q13" s="428"/>
      <c r="R13" s="428"/>
      <c r="S13" s="428"/>
      <c r="T13" s="428"/>
      <c r="U13" s="428"/>
      <c r="V13" s="428"/>
      <c r="W13" s="428"/>
      <c r="X13" s="428"/>
      <c r="Y13" s="428"/>
      <c r="Z13" s="428"/>
    </row>
    <row r="14" spans="1:26" ht="28">
      <c r="A14" s="515" t="s">
        <v>131</v>
      </c>
      <c r="B14" s="515" t="s">
        <v>463</v>
      </c>
      <c r="C14" s="516"/>
      <c r="D14" s="516" t="s">
        <v>810</v>
      </c>
      <c r="E14" s="516" t="s">
        <v>811</v>
      </c>
      <c r="F14" s="516" t="s">
        <v>812</v>
      </c>
      <c r="G14" s="516" t="s">
        <v>808</v>
      </c>
      <c r="H14" s="516" t="s">
        <v>809</v>
      </c>
      <c r="I14" s="428"/>
      <c r="J14" s="428"/>
      <c r="K14" s="428"/>
      <c r="L14" s="428"/>
      <c r="M14" s="428"/>
      <c r="N14" s="428"/>
      <c r="O14" s="428"/>
      <c r="P14" s="428"/>
      <c r="Q14" s="428"/>
      <c r="R14" s="428"/>
      <c r="S14" s="428"/>
      <c r="T14" s="428"/>
      <c r="U14" s="428"/>
      <c r="V14" s="428"/>
      <c r="W14" s="428"/>
      <c r="X14" s="428"/>
      <c r="Y14" s="428"/>
      <c r="Z14" s="428"/>
    </row>
    <row r="15" spans="1:26" ht="14">
      <c r="A15" s="515" t="s">
        <v>131</v>
      </c>
      <c r="B15" s="515" t="s">
        <v>470</v>
      </c>
      <c r="C15" s="516"/>
      <c r="D15" s="516" t="s">
        <v>813</v>
      </c>
      <c r="E15" s="516" t="s">
        <v>814</v>
      </c>
      <c r="F15" s="516" t="s">
        <v>815</v>
      </c>
      <c r="G15" s="516" t="s">
        <v>816</v>
      </c>
      <c r="H15" s="516" t="s">
        <v>809</v>
      </c>
      <c r="I15" s="428"/>
      <c r="J15" s="428"/>
      <c r="K15" s="428"/>
      <c r="L15" s="428"/>
      <c r="M15" s="428"/>
      <c r="N15" s="428"/>
      <c r="O15" s="428"/>
      <c r="P15" s="428"/>
      <c r="Q15" s="428"/>
      <c r="R15" s="428"/>
      <c r="S15" s="428"/>
      <c r="T15" s="428"/>
      <c r="U15" s="428"/>
      <c r="V15" s="428"/>
      <c r="W15" s="428"/>
      <c r="X15" s="428"/>
      <c r="Y15" s="428"/>
      <c r="Z15" s="428"/>
    </row>
    <row r="16" spans="1:26" ht="28">
      <c r="A16" s="515" t="s">
        <v>131</v>
      </c>
      <c r="B16" s="515" t="s">
        <v>215</v>
      </c>
      <c r="C16" s="516"/>
      <c r="D16" s="516" t="s">
        <v>817</v>
      </c>
      <c r="E16" s="516" t="s">
        <v>811</v>
      </c>
      <c r="F16" s="516" t="s">
        <v>812</v>
      </c>
      <c r="G16" s="516" t="s">
        <v>808</v>
      </c>
      <c r="H16" s="516" t="s">
        <v>809</v>
      </c>
      <c r="I16" s="428"/>
      <c r="J16" s="428"/>
      <c r="K16" s="428"/>
      <c r="L16" s="428"/>
      <c r="M16" s="428"/>
      <c r="N16" s="428"/>
      <c r="O16" s="428"/>
      <c r="P16" s="428"/>
      <c r="Q16" s="428"/>
      <c r="R16" s="428"/>
      <c r="S16" s="428"/>
      <c r="T16" s="428"/>
      <c r="U16" s="428"/>
      <c r="V16" s="428"/>
      <c r="W16" s="428"/>
      <c r="X16" s="428"/>
      <c r="Y16" s="428"/>
      <c r="Z16" s="428"/>
    </row>
    <row r="17" spans="1:26" ht="14">
      <c r="A17" s="515" t="s">
        <v>146</v>
      </c>
      <c r="B17" s="515"/>
      <c r="C17" s="516"/>
      <c r="D17" s="516" t="s">
        <v>803</v>
      </c>
      <c r="E17" s="516" t="s">
        <v>804</v>
      </c>
      <c r="F17" s="516" t="s">
        <v>804</v>
      </c>
      <c r="G17" s="516" t="s">
        <v>805</v>
      </c>
      <c r="H17" s="516" t="s">
        <v>806</v>
      </c>
      <c r="I17" s="428"/>
      <c r="J17" s="428"/>
      <c r="K17" s="428"/>
      <c r="L17" s="428"/>
      <c r="M17" s="428"/>
      <c r="N17" s="428"/>
      <c r="O17" s="428"/>
      <c r="P17" s="428"/>
      <c r="Q17" s="428"/>
      <c r="R17" s="428"/>
      <c r="S17" s="428"/>
      <c r="T17" s="428"/>
      <c r="U17" s="428"/>
      <c r="V17" s="428"/>
      <c r="W17" s="428"/>
      <c r="X17" s="428"/>
      <c r="Y17" s="428"/>
      <c r="Z17" s="428"/>
    </row>
    <row r="18" spans="1:26" ht="28">
      <c r="A18" s="515" t="s">
        <v>148</v>
      </c>
      <c r="B18" s="515" t="s">
        <v>480</v>
      </c>
      <c r="C18" s="517" t="s">
        <v>788</v>
      </c>
      <c r="D18" s="516" t="s">
        <v>1003</v>
      </c>
      <c r="E18" s="517" t="s">
        <v>821</v>
      </c>
      <c r="F18" s="517" t="s">
        <v>822</v>
      </c>
      <c r="G18" s="517" t="s">
        <v>838</v>
      </c>
      <c r="H18" s="517" t="s">
        <v>828</v>
      </c>
      <c r="I18" s="428"/>
      <c r="J18" s="428"/>
      <c r="K18" s="428"/>
      <c r="L18" s="428"/>
      <c r="M18" s="428"/>
      <c r="N18" s="428"/>
      <c r="O18" s="428"/>
      <c r="P18" s="428"/>
      <c r="Q18" s="428"/>
      <c r="R18" s="428"/>
      <c r="S18" s="428"/>
      <c r="T18" s="428"/>
      <c r="U18" s="428"/>
      <c r="V18" s="428"/>
      <c r="W18" s="428"/>
      <c r="X18" s="428"/>
      <c r="Y18" s="428"/>
      <c r="Z18" s="428"/>
    </row>
    <row r="19" spans="1:26" ht="28">
      <c r="A19" s="515" t="s">
        <v>148</v>
      </c>
      <c r="B19" s="515" t="s">
        <v>480</v>
      </c>
      <c r="C19" s="516" t="s">
        <v>481</v>
      </c>
      <c r="D19" s="516" t="s">
        <v>151</v>
      </c>
      <c r="E19" s="516" t="s">
        <v>821</v>
      </c>
      <c r="F19" s="516" t="s">
        <v>822</v>
      </c>
      <c r="G19" s="516" t="s">
        <v>838</v>
      </c>
      <c r="H19" s="516" t="s">
        <v>828</v>
      </c>
      <c r="I19" s="428"/>
      <c r="J19" s="428"/>
      <c r="K19" s="428"/>
      <c r="L19" s="428"/>
      <c r="M19" s="428"/>
      <c r="N19" s="428"/>
      <c r="O19" s="428"/>
      <c r="P19" s="428"/>
      <c r="Q19" s="428"/>
      <c r="R19" s="428"/>
      <c r="S19" s="428"/>
      <c r="T19" s="428"/>
      <c r="U19" s="428"/>
      <c r="V19" s="428"/>
      <c r="W19" s="428"/>
      <c r="X19" s="428"/>
      <c r="Y19" s="428"/>
      <c r="Z19" s="428"/>
    </row>
    <row r="20" spans="1:26" ht="28">
      <c r="A20" s="515" t="s">
        <v>148</v>
      </c>
      <c r="B20" s="515" t="s">
        <v>484</v>
      </c>
      <c r="C20" s="516" t="s">
        <v>488</v>
      </c>
      <c r="D20" s="516" t="s">
        <v>156</v>
      </c>
      <c r="E20" s="516" t="s">
        <v>834</v>
      </c>
      <c r="F20" s="516" t="s">
        <v>835</v>
      </c>
      <c r="G20" s="516" t="s">
        <v>843</v>
      </c>
      <c r="H20" s="516" t="s">
        <v>835</v>
      </c>
      <c r="I20" s="428"/>
      <c r="J20" s="428"/>
      <c r="K20" s="428"/>
      <c r="L20" s="428"/>
      <c r="M20" s="428"/>
      <c r="N20" s="428"/>
      <c r="O20" s="428"/>
      <c r="P20" s="428"/>
      <c r="Q20" s="428"/>
      <c r="R20" s="428"/>
      <c r="S20" s="428"/>
      <c r="T20" s="428"/>
      <c r="U20" s="428"/>
      <c r="V20" s="428"/>
      <c r="W20" s="428"/>
      <c r="X20" s="428"/>
      <c r="Y20" s="428"/>
      <c r="Z20" s="428"/>
    </row>
    <row r="21" spans="1:26" ht="28">
      <c r="A21" s="515" t="s">
        <v>148</v>
      </c>
      <c r="B21" s="515" t="s">
        <v>472</v>
      </c>
      <c r="C21" s="516" t="s">
        <v>473</v>
      </c>
      <c r="D21" s="516" t="s">
        <v>162</v>
      </c>
      <c r="E21" s="516" t="s">
        <v>825</v>
      </c>
      <c r="F21" s="516" t="s">
        <v>826</v>
      </c>
      <c r="G21" s="516" t="s">
        <v>827</v>
      </c>
      <c r="H21" s="516" t="s">
        <v>828</v>
      </c>
      <c r="I21" s="428"/>
      <c r="J21" s="428"/>
      <c r="K21" s="428"/>
      <c r="L21" s="428"/>
      <c r="M21" s="428"/>
      <c r="N21" s="428"/>
      <c r="O21" s="428"/>
      <c r="P21" s="428"/>
      <c r="Q21" s="428"/>
      <c r="R21" s="428"/>
      <c r="S21" s="428"/>
      <c r="T21" s="428"/>
      <c r="U21" s="428"/>
      <c r="V21" s="428"/>
      <c r="W21" s="428"/>
      <c r="X21" s="428"/>
      <c r="Y21" s="428"/>
      <c r="Z21" s="428"/>
    </row>
    <row r="22" spans="1:26" ht="28">
      <c r="A22" s="515" t="s">
        <v>148</v>
      </c>
      <c r="B22" s="515" t="s">
        <v>484</v>
      </c>
      <c r="C22" s="516" t="s">
        <v>485</v>
      </c>
      <c r="D22" s="516" t="s">
        <v>158</v>
      </c>
      <c r="E22" s="516" t="s">
        <v>834</v>
      </c>
      <c r="F22" s="516" t="s">
        <v>835</v>
      </c>
      <c r="G22" s="516" t="s">
        <v>842</v>
      </c>
      <c r="H22" s="516" t="s">
        <v>835</v>
      </c>
      <c r="I22" s="428"/>
      <c r="J22" s="428"/>
      <c r="K22" s="428"/>
      <c r="L22" s="428"/>
      <c r="M22" s="428"/>
      <c r="N22" s="428"/>
      <c r="O22" s="428"/>
      <c r="P22" s="428"/>
      <c r="Q22" s="428"/>
      <c r="R22" s="428"/>
      <c r="S22" s="428"/>
      <c r="T22" s="428"/>
      <c r="U22" s="428"/>
      <c r="V22" s="428"/>
      <c r="W22" s="428"/>
      <c r="X22" s="428"/>
      <c r="Y22" s="428"/>
      <c r="Z22" s="428"/>
    </row>
    <row r="23" spans="1:26" ht="28">
      <c r="A23" s="515" t="s">
        <v>148</v>
      </c>
      <c r="B23" s="515" t="s">
        <v>484</v>
      </c>
      <c r="C23" s="516" t="s">
        <v>486</v>
      </c>
      <c r="D23" s="516" t="s">
        <v>159</v>
      </c>
      <c r="E23" s="516" t="s">
        <v>840</v>
      </c>
      <c r="F23" s="516" t="s">
        <v>841</v>
      </c>
      <c r="G23" s="516" t="s">
        <v>842</v>
      </c>
      <c r="H23" s="516" t="s">
        <v>841</v>
      </c>
      <c r="I23" s="428"/>
      <c r="J23" s="428"/>
      <c r="K23" s="428"/>
      <c r="L23" s="428"/>
      <c r="M23" s="428"/>
      <c r="N23" s="428"/>
      <c r="O23" s="428"/>
      <c r="P23" s="428"/>
      <c r="Q23" s="428"/>
      <c r="R23" s="428"/>
      <c r="S23" s="428"/>
      <c r="T23" s="428"/>
      <c r="U23" s="428"/>
      <c r="V23" s="428"/>
      <c r="W23" s="428"/>
      <c r="X23" s="428"/>
      <c r="Y23" s="428"/>
      <c r="Z23" s="428"/>
    </row>
    <row r="24" spans="1:26" ht="28">
      <c r="A24" s="515" t="s">
        <v>148</v>
      </c>
      <c r="B24" s="515" t="s">
        <v>480</v>
      </c>
      <c r="C24" s="516" t="s">
        <v>482</v>
      </c>
      <c r="D24" s="516" t="s">
        <v>152</v>
      </c>
      <c r="E24" s="516" t="s">
        <v>821</v>
      </c>
      <c r="F24" s="516" t="s">
        <v>826</v>
      </c>
      <c r="G24" s="516" t="s">
        <v>838</v>
      </c>
      <c r="H24" s="516" t="s">
        <v>828</v>
      </c>
      <c r="I24" s="428"/>
      <c r="J24" s="428"/>
      <c r="K24" s="428"/>
      <c r="L24" s="428"/>
      <c r="M24" s="428"/>
      <c r="N24" s="428"/>
      <c r="O24" s="428"/>
      <c r="P24" s="428"/>
      <c r="Q24" s="428"/>
      <c r="R24" s="428"/>
      <c r="S24" s="428"/>
      <c r="T24" s="428"/>
      <c r="U24" s="428"/>
      <c r="V24" s="428"/>
      <c r="W24" s="428"/>
      <c r="X24" s="428"/>
      <c r="Y24" s="428"/>
      <c r="Z24" s="428"/>
    </row>
    <row r="25" spans="1:26" ht="28">
      <c r="A25" s="515" t="s">
        <v>148</v>
      </c>
      <c r="B25" s="515" t="s">
        <v>480</v>
      </c>
      <c r="C25" s="516" t="s">
        <v>483</v>
      </c>
      <c r="D25" s="516" t="s">
        <v>153</v>
      </c>
      <c r="E25" s="516" t="s">
        <v>821</v>
      </c>
      <c r="F25" s="516" t="s">
        <v>826</v>
      </c>
      <c r="G25" s="516" t="s">
        <v>838</v>
      </c>
      <c r="H25" s="516" t="s">
        <v>828</v>
      </c>
      <c r="I25" s="428"/>
      <c r="J25" s="428"/>
      <c r="K25" s="428"/>
      <c r="L25" s="428"/>
      <c r="M25" s="428"/>
      <c r="N25" s="428"/>
      <c r="O25" s="428"/>
      <c r="P25" s="428"/>
      <c r="Q25" s="428"/>
      <c r="R25" s="428"/>
      <c r="S25" s="428"/>
      <c r="T25" s="428"/>
      <c r="U25" s="428"/>
      <c r="V25" s="428"/>
      <c r="W25" s="428"/>
      <c r="X25" s="428"/>
      <c r="Y25" s="428"/>
      <c r="Z25" s="428"/>
    </row>
    <row r="26" spans="1:26" ht="28">
      <c r="A26" s="515" t="s">
        <v>148</v>
      </c>
      <c r="B26" s="515" t="s">
        <v>472</v>
      </c>
      <c r="C26" s="516" t="s">
        <v>477</v>
      </c>
      <c r="D26" s="516" t="s">
        <v>163</v>
      </c>
      <c r="E26" s="516" t="s">
        <v>834</v>
      </c>
      <c r="F26" s="516" t="s">
        <v>835</v>
      </c>
      <c r="G26" s="516" t="s">
        <v>836</v>
      </c>
      <c r="H26" s="516" t="s">
        <v>835</v>
      </c>
      <c r="I26" s="428"/>
      <c r="J26" s="428"/>
      <c r="K26" s="428"/>
      <c r="L26" s="428"/>
      <c r="M26" s="428"/>
      <c r="N26" s="428"/>
      <c r="O26" s="428"/>
      <c r="P26" s="428"/>
      <c r="Q26" s="428"/>
      <c r="R26" s="428"/>
      <c r="S26" s="428"/>
      <c r="T26" s="428"/>
      <c r="U26" s="428"/>
      <c r="V26" s="428"/>
      <c r="W26" s="428"/>
      <c r="X26" s="428"/>
      <c r="Y26" s="428"/>
      <c r="Z26" s="428"/>
    </row>
    <row r="27" spans="1:26" ht="42">
      <c r="A27" s="515" t="s">
        <v>148</v>
      </c>
      <c r="B27" s="515" t="s">
        <v>480</v>
      </c>
      <c r="C27" s="516" t="s">
        <v>979</v>
      </c>
      <c r="D27" s="516" t="s">
        <v>980</v>
      </c>
      <c r="E27" s="517" t="s">
        <v>821</v>
      </c>
      <c r="F27" s="517" t="s">
        <v>822</v>
      </c>
      <c r="G27" s="517" t="s">
        <v>838</v>
      </c>
      <c r="H27" s="517" t="s">
        <v>828</v>
      </c>
      <c r="I27" s="428"/>
      <c r="J27" s="428"/>
      <c r="K27" s="428"/>
      <c r="L27" s="428"/>
      <c r="M27" s="428"/>
      <c r="N27" s="428"/>
      <c r="O27" s="428"/>
      <c r="P27" s="428"/>
      <c r="Q27" s="428"/>
      <c r="R27" s="428"/>
      <c r="S27" s="428"/>
      <c r="T27" s="428"/>
      <c r="U27" s="428"/>
      <c r="V27" s="428"/>
      <c r="W27" s="428"/>
      <c r="X27" s="428"/>
      <c r="Y27" s="428"/>
      <c r="Z27" s="428"/>
    </row>
    <row r="28" spans="1:26" ht="28">
      <c r="A28" s="515" t="s">
        <v>148</v>
      </c>
      <c r="B28" s="515" t="s">
        <v>472</v>
      </c>
      <c r="C28" s="516" t="s">
        <v>474</v>
      </c>
      <c r="D28" s="516" t="s">
        <v>164</v>
      </c>
      <c r="E28" s="516" t="s">
        <v>821</v>
      </c>
      <c r="F28" s="516" t="s">
        <v>822</v>
      </c>
      <c r="G28" s="516" t="s">
        <v>827</v>
      </c>
      <c r="H28" s="516" t="s">
        <v>828</v>
      </c>
      <c r="I28" s="428"/>
      <c r="J28" s="428"/>
      <c r="K28" s="428"/>
      <c r="L28" s="428"/>
      <c r="M28" s="428"/>
      <c r="N28" s="428"/>
      <c r="O28" s="428"/>
      <c r="P28" s="428"/>
      <c r="Q28" s="428"/>
      <c r="R28" s="428"/>
      <c r="S28" s="428"/>
      <c r="T28" s="428"/>
      <c r="U28" s="428"/>
      <c r="V28" s="428"/>
      <c r="W28" s="428"/>
      <c r="X28" s="428"/>
      <c r="Y28" s="428"/>
      <c r="Z28" s="428"/>
    </row>
    <row r="29" spans="1:26" ht="28">
      <c r="A29" s="515" t="s">
        <v>148</v>
      </c>
      <c r="B29" s="515" t="s">
        <v>472</v>
      </c>
      <c r="C29" s="516" t="s">
        <v>215</v>
      </c>
      <c r="D29" s="516" t="s">
        <v>166</v>
      </c>
      <c r="E29" s="516" t="s">
        <v>804</v>
      </c>
      <c r="F29" s="516" t="s">
        <v>804</v>
      </c>
      <c r="G29" s="516" t="s">
        <v>805</v>
      </c>
      <c r="H29" s="516" t="s">
        <v>806</v>
      </c>
      <c r="I29" s="428"/>
      <c r="J29" s="428"/>
      <c r="K29" s="428"/>
      <c r="L29" s="428"/>
      <c r="M29" s="428"/>
      <c r="N29" s="428"/>
      <c r="O29" s="428"/>
      <c r="P29" s="428"/>
      <c r="Q29" s="428"/>
      <c r="R29" s="428"/>
      <c r="S29" s="428"/>
      <c r="T29" s="428"/>
      <c r="U29" s="428"/>
      <c r="V29" s="428"/>
      <c r="W29" s="428"/>
      <c r="X29" s="428"/>
      <c r="Y29" s="428"/>
      <c r="Z29" s="428"/>
    </row>
    <row r="30" spans="1:26" ht="28">
      <c r="A30" s="515" t="s">
        <v>148</v>
      </c>
      <c r="B30" s="515" t="s">
        <v>480</v>
      </c>
      <c r="C30" s="516" t="s">
        <v>215</v>
      </c>
      <c r="D30" s="516" t="s">
        <v>154</v>
      </c>
      <c r="E30" s="516" t="s">
        <v>821</v>
      </c>
      <c r="F30" s="516" t="s">
        <v>822</v>
      </c>
      <c r="G30" s="516" t="s">
        <v>838</v>
      </c>
      <c r="H30" s="516" t="s">
        <v>828</v>
      </c>
      <c r="I30" s="428"/>
      <c r="J30" s="428"/>
      <c r="K30" s="428"/>
      <c r="L30" s="428"/>
      <c r="M30" s="428"/>
      <c r="N30" s="428"/>
      <c r="O30" s="428"/>
      <c r="P30" s="428"/>
      <c r="Q30" s="428"/>
      <c r="R30" s="428"/>
      <c r="S30" s="428"/>
      <c r="T30" s="428"/>
      <c r="U30" s="428"/>
      <c r="V30" s="428"/>
      <c r="W30" s="428"/>
      <c r="X30" s="428"/>
      <c r="Y30" s="428"/>
      <c r="Z30" s="428"/>
    </row>
    <row r="31" spans="1:26" ht="28">
      <c r="A31" s="515" t="s">
        <v>148</v>
      </c>
      <c r="B31" s="515" t="s">
        <v>472</v>
      </c>
      <c r="C31" s="516" t="s">
        <v>832</v>
      </c>
      <c r="D31" s="516" t="s">
        <v>833</v>
      </c>
      <c r="E31" s="516" t="s">
        <v>821</v>
      </c>
      <c r="F31" s="516" t="s">
        <v>822</v>
      </c>
      <c r="G31" s="516" t="s">
        <v>823</v>
      </c>
      <c r="H31" s="516" t="s">
        <v>824</v>
      </c>
      <c r="I31" s="428"/>
      <c r="J31" s="428"/>
      <c r="K31" s="428"/>
      <c r="L31" s="428"/>
      <c r="M31" s="428"/>
      <c r="N31" s="428"/>
      <c r="O31" s="428"/>
      <c r="P31" s="428"/>
      <c r="Q31" s="428"/>
      <c r="R31" s="428"/>
      <c r="S31" s="428"/>
      <c r="T31" s="428"/>
      <c r="U31" s="428"/>
      <c r="V31" s="428"/>
      <c r="W31" s="428"/>
      <c r="X31" s="428"/>
      <c r="Y31" s="428"/>
      <c r="Z31" s="428"/>
    </row>
    <row r="32" spans="1:26" ht="28">
      <c r="A32" s="515" t="s">
        <v>148</v>
      </c>
      <c r="B32" s="515" t="s">
        <v>484</v>
      </c>
      <c r="C32" s="516" t="s">
        <v>489</v>
      </c>
      <c r="D32" s="516" t="s">
        <v>160</v>
      </c>
      <c r="E32" s="516" t="s">
        <v>840</v>
      </c>
      <c r="F32" s="516" t="s">
        <v>841</v>
      </c>
      <c r="G32" s="516" t="s">
        <v>842</v>
      </c>
      <c r="H32" s="516" t="s">
        <v>841</v>
      </c>
      <c r="I32" s="428"/>
      <c r="J32" s="428"/>
      <c r="K32" s="428"/>
      <c r="L32" s="428"/>
      <c r="M32" s="428"/>
      <c r="N32" s="428"/>
      <c r="O32" s="428"/>
      <c r="P32" s="428"/>
      <c r="Q32" s="428"/>
      <c r="R32" s="428"/>
      <c r="S32" s="428"/>
      <c r="T32" s="428"/>
      <c r="U32" s="428"/>
      <c r="V32" s="428"/>
      <c r="W32" s="428"/>
      <c r="X32" s="428"/>
      <c r="Y32" s="428"/>
      <c r="Z32" s="428"/>
    </row>
    <row r="33" spans="1:26" ht="28">
      <c r="A33" s="515" t="s">
        <v>148</v>
      </c>
      <c r="B33" s="515" t="s">
        <v>484</v>
      </c>
      <c r="C33" s="516" t="s">
        <v>489</v>
      </c>
      <c r="D33" s="516" t="s">
        <v>160</v>
      </c>
      <c r="E33" s="516" t="s">
        <v>840</v>
      </c>
      <c r="F33" s="516" t="s">
        <v>841</v>
      </c>
      <c r="G33" s="516" t="s">
        <v>842</v>
      </c>
      <c r="H33" s="516" t="s">
        <v>841</v>
      </c>
      <c r="I33" s="428"/>
      <c r="J33" s="428"/>
      <c r="K33" s="428"/>
      <c r="L33" s="428"/>
      <c r="M33" s="428"/>
      <c r="N33" s="428"/>
      <c r="O33" s="428"/>
      <c r="P33" s="428"/>
      <c r="Q33" s="428"/>
      <c r="R33" s="428"/>
      <c r="S33" s="428"/>
      <c r="T33" s="428"/>
      <c r="U33" s="428"/>
      <c r="V33" s="428"/>
      <c r="W33" s="428"/>
      <c r="X33" s="428"/>
      <c r="Y33" s="428"/>
      <c r="Z33" s="428"/>
    </row>
    <row r="34" spans="1:26" ht="28">
      <c r="A34" s="515" t="s">
        <v>148</v>
      </c>
      <c r="B34" s="515" t="s">
        <v>472</v>
      </c>
      <c r="C34" s="516" t="s">
        <v>476</v>
      </c>
      <c r="D34" s="516" t="s">
        <v>167</v>
      </c>
      <c r="E34" s="516" t="s">
        <v>821</v>
      </c>
      <c r="F34" s="516" t="s">
        <v>829</v>
      </c>
      <c r="G34" s="516" t="s">
        <v>830</v>
      </c>
      <c r="H34" s="516" t="s">
        <v>831</v>
      </c>
      <c r="I34" s="428"/>
      <c r="J34" s="428"/>
      <c r="K34" s="428"/>
      <c r="L34" s="428"/>
      <c r="M34" s="428"/>
      <c r="N34" s="428"/>
      <c r="O34" s="428"/>
      <c r="P34" s="428"/>
      <c r="Q34" s="428"/>
      <c r="R34" s="428"/>
      <c r="S34" s="428"/>
      <c r="T34" s="428"/>
      <c r="U34" s="428"/>
      <c r="V34" s="428"/>
      <c r="W34" s="428"/>
      <c r="X34" s="428"/>
      <c r="Y34" s="428"/>
      <c r="Z34" s="428"/>
    </row>
    <row r="35" spans="1:26" ht="28">
      <c r="A35" s="515" t="s">
        <v>148</v>
      </c>
      <c r="B35" s="515" t="s">
        <v>472</v>
      </c>
      <c r="C35" s="516" t="s">
        <v>475</v>
      </c>
      <c r="D35" s="516" t="s">
        <v>168</v>
      </c>
      <c r="E35" s="516" t="s">
        <v>821</v>
      </c>
      <c r="F35" s="516" t="s">
        <v>829</v>
      </c>
      <c r="G35" s="516" t="s">
        <v>830</v>
      </c>
      <c r="H35" s="516" t="s">
        <v>831</v>
      </c>
      <c r="I35" s="428"/>
      <c r="J35" s="428"/>
      <c r="K35" s="428"/>
      <c r="L35" s="428"/>
      <c r="M35" s="428"/>
      <c r="N35" s="428"/>
      <c r="O35" s="428"/>
      <c r="P35" s="428"/>
      <c r="Q35" s="428"/>
      <c r="R35" s="428"/>
      <c r="S35" s="428"/>
      <c r="T35" s="428"/>
      <c r="U35" s="428"/>
      <c r="V35" s="428"/>
      <c r="W35" s="428"/>
      <c r="X35" s="428"/>
      <c r="Y35" s="428"/>
      <c r="Z35" s="428"/>
    </row>
    <row r="36" spans="1:26" ht="28">
      <c r="A36" s="515" t="s">
        <v>148</v>
      </c>
      <c r="B36" s="515"/>
      <c r="C36" s="516"/>
      <c r="D36" s="516" t="s">
        <v>819</v>
      </c>
      <c r="E36" s="516" t="s">
        <v>804</v>
      </c>
      <c r="F36" s="516" t="s">
        <v>804</v>
      </c>
      <c r="G36" s="516" t="s">
        <v>805</v>
      </c>
      <c r="H36" s="516" t="s">
        <v>806</v>
      </c>
      <c r="I36" s="428"/>
      <c r="J36" s="428"/>
      <c r="K36" s="428"/>
      <c r="L36" s="428"/>
      <c r="M36" s="428"/>
      <c r="N36" s="428"/>
      <c r="O36" s="428"/>
      <c r="P36" s="428"/>
      <c r="Q36" s="428"/>
      <c r="R36" s="428"/>
      <c r="S36" s="428"/>
      <c r="T36" s="428"/>
      <c r="U36" s="428"/>
      <c r="V36" s="428"/>
      <c r="W36" s="428"/>
      <c r="X36" s="428"/>
      <c r="Y36" s="428"/>
      <c r="Z36" s="428"/>
    </row>
    <row r="37" spans="1:26" ht="28">
      <c r="A37" s="515" t="s">
        <v>148</v>
      </c>
      <c r="B37" s="520" t="s">
        <v>472</v>
      </c>
      <c r="C37" s="516"/>
      <c r="D37" s="516" t="s">
        <v>820</v>
      </c>
      <c r="E37" s="516" t="s">
        <v>821</v>
      </c>
      <c r="F37" s="516" t="s">
        <v>822</v>
      </c>
      <c r="G37" s="516" t="s">
        <v>823</v>
      </c>
      <c r="H37" s="516" t="s">
        <v>824</v>
      </c>
      <c r="I37" s="428"/>
      <c r="J37" s="428"/>
      <c r="K37" s="428"/>
      <c r="L37" s="428"/>
      <c r="M37" s="428"/>
      <c r="N37" s="428"/>
      <c r="O37" s="428"/>
      <c r="P37" s="428"/>
      <c r="Q37" s="428"/>
      <c r="R37" s="428"/>
      <c r="S37" s="428"/>
      <c r="T37" s="428"/>
      <c r="U37" s="428"/>
      <c r="V37" s="428"/>
      <c r="W37" s="428"/>
      <c r="X37" s="428"/>
      <c r="Y37" s="428"/>
      <c r="Z37" s="428"/>
    </row>
    <row r="38" spans="1:26" ht="28">
      <c r="A38" s="515" t="s">
        <v>148</v>
      </c>
      <c r="B38" s="515" t="s">
        <v>480</v>
      </c>
      <c r="C38" s="516"/>
      <c r="D38" s="516" t="s">
        <v>837</v>
      </c>
      <c r="E38" s="516" t="s">
        <v>821</v>
      </c>
      <c r="F38" s="516" t="s">
        <v>822</v>
      </c>
      <c r="G38" s="516" t="s">
        <v>838</v>
      </c>
      <c r="H38" s="516" t="s">
        <v>828</v>
      </c>
      <c r="I38" s="428"/>
      <c r="J38" s="428"/>
      <c r="K38" s="428"/>
      <c r="L38" s="428"/>
      <c r="M38" s="428"/>
      <c r="N38" s="428"/>
      <c r="O38" s="428"/>
      <c r="P38" s="428"/>
      <c r="Q38" s="428"/>
      <c r="R38" s="428"/>
      <c r="S38" s="428"/>
      <c r="T38" s="428"/>
      <c r="U38" s="428"/>
      <c r="V38" s="428"/>
      <c r="W38" s="428"/>
      <c r="X38" s="428"/>
      <c r="Y38" s="428"/>
      <c r="Z38" s="428"/>
    </row>
    <row r="39" spans="1:26" ht="28">
      <c r="A39" s="515" t="s">
        <v>148</v>
      </c>
      <c r="B39" s="515" t="s">
        <v>484</v>
      </c>
      <c r="C39" s="516"/>
      <c r="D39" s="516" t="s">
        <v>839</v>
      </c>
      <c r="E39" s="516" t="s">
        <v>840</v>
      </c>
      <c r="F39" s="516" t="s">
        <v>841</v>
      </c>
      <c r="G39" s="516" t="s">
        <v>842</v>
      </c>
      <c r="H39" s="516" t="s">
        <v>841</v>
      </c>
      <c r="I39" s="428"/>
      <c r="J39" s="428"/>
      <c r="K39" s="428"/>
      <c r="L39" s="428"/>
      <c r="M39" s="428"/>
      <c r="N39" s="428"/>
      <c r="O39" s="428"/>
      <c r="P39" s="428"/>
      <c r="Q39" s="428"/>
      <c r="R39" s="428"/>
      <c r="S39" s="428"/>
      <c r="T39" s="428"/>
      <c r="U39" s="428"/>
      <c r="V39" s="428"/>
      <c r="W39" s="428"/>
      <c r="X39" s="428"/>
      <c r="Y39" s="428"/>
      <c r="Z39" s="428"/>
    </row>
    <row r="40" spans="1:26" ht="28">
      <c r="A40" s="515" t="s">
        <v>148</v>
      </c>
      <c r="B40" s="515" t="s">
        <v>484</v>
      </c>
      <c r="C40" s="516"/>
      <c r="D40" s="516" t="s">
        <v>839</v>
      </c>
      <c r="E40" s="516" t="s">
        <v>840</v>
      </c>
      <c r="F40" s="516" t="s">
        <v>841</v>
      </c>
      <c r="G40" s="516" t="s">
        <v>842</v>
      </c>
      <c r="H40" s="516" t="s">
        <v>841</v>
      </c>
      <c r="I40" s="428"/>
      <c r="J40" s="428"/>
      <c r="K40" s="428"/>
      <c r="L40" s="428"/>
      <c r="M40" s="428"/>
      <c r="N40" s="428"/>
      <c r="O40" s="428"/>
      <c r="P40" s="428"/>
      <c r="Q40" s="428"/>
      <c r="R40" s="428"/>
      <c r="S40" s="428"/>
      <c r="T40" s="428"/>
      <c r="U40" s="428"/>
      <c r="V40" s="428"/>
      <c r="W40" s="428"/>
      <c r="X40" s="428"/>
      <c r="Y40" s="428"/>
      <c r="Z40" s="428"/>
    </row>
    <row r="41" spans="1:26" ht="28">
      <c r="A41" s="515" t="s">
        <v>148</v>
      </c>
      <c r="B41" s="515" t="s">
        <v>215</v>
      </c>
      <c r="C41" s="516"/>
      <c r="D41" s="516" t="s">
        <v>844</v>
      </c>
      <c r="E41" s="516" t="s">
        <v>804</v>
      </c>
      <c r="F41" s="516" t="s">
        <v>804</v>
      </c>
      <c r="G41" s="516" t="s">
        <v>805</v>
      </c>
      <c r="H41" s="516" t="s">
        <v>806</v>
      </c>
      <c r="I41" s="428"/>
      <c r="J41" s="428"/>
      <c r="K41" s="428"/>
      <c r="L41" s="428"/>
      <c r="M41" s="428"/>
      <c r="N41" s="428"/>
      <c r="O41" s="428"/>
      <c r="P41" s="428"/>
      <c r="Q41" s="428"/>
      <c r="R41" s="428"/>
      <c r="S41" s="428"/>
      <c r="T41" s="428"/>
      <c r="U41" s="428"/>
      <c r="V41" s="428"/>
      <c r="W41" s="428"/>
      <c r="X41" s="428"/>
      <c r="Y41" s="428"/>
      <c r="Z41" s="428"/>
    </row>
    <row r="42" spans="1:26" ht="28">
      <c r="A42" s="515" t="s">
        <v>169</v>
      </c>
      <c r="B42" s="515" t="s">
        <v>490</v>
      </c>
      <c r="C42" s="516" t="s">
        <v>983</v>
      </c>
      <c r="D42" s="516" t="s">
        <v>984</v>
      </c>
      <c r="E42" s="517" t="s">
        <v>821</v>
      </c>
      <c r="F42" s="517" t="s">
        <v>822</v>
      </c>
      <c r="G42" s="517" t="s">
        <v>848</v>
      </c>
      <c r="H42" s="517" t="s">
        <v>824</v>
      </c>
      <c r="I42" s="428"/>
      <c r="J42" s="428"/>
      <c r="K42" s="428"/>
      <c r="L42" s="428"/>
      <c r="M42" s="428"/>
      <c r="N42" s="428"/>
      <c r="O42" s="428"/>
      <c r="P42" s="428"/>
      <c r="Q42" s="428"/>
      <c r="R42" s="428"/>
      <c r="S42" s="428"/>
      <c r="T42" s="428"/>
      <c r="U42" s="428"/>
      <c r="V42" s="428"/>
      <c r="W42" s="428"/>
      <c r="X42" s="428"/>
      <c r="Y42" s="428"/>
      <c r="Z42" s="428"/>
    </row>
    <row r="43" spans="1:26" ht="28">
      <c r="A43" s="515" t="s">
        <v>169</v>
      </c>
      <c r="B43" s="515" t="s">
        <v>490</v>
      </c>
      <c r="C43" s="516" t="s">
        <v>981</v>
      </c>
      <c r="D43" s="516" t="s">
        <v>982</v>
      </c>
      <c r="E43" s="517" t="s">
        <v>821</v>
      </c>
      <c r="F43" s="517" t="s">
        <v>822</v>
      </c>
      <c r="G43" s="517" t="s">
        <v>848</v>
      </c>
      <c r="H43" s="517" t="s">
        <v>824</v>
      </c>
      <c r="I43" s="428"/>
      <c r="J43" s="428"/>
      <c r="K43" s="428"/>
      <c r="L43" s="428"/>
      <c r="M43" s="428"/>
      <c r="N43" s="428"/>
      <c r="O43" s="428"/>
      <c r="P43" s="428"/>
      <c r="Q43" s="428"/>
      <c r="R43" s="428"/>
      <c r="S43" s="428"/>
      <c r="T43" s="428"/>
      <c r="U43" s="428"/>
      <c r="V43" s="428"/>
      <c r="W43" s="428"/>
      <c r="X43" s="428"/>
      <c r="Y43" s="428"/>
      <c r="Z43" s="428"/>
    </row>
    <row r="44" spans="1:26" ht="28">
      <c r="A44" s="515" t="s">
        <v>169</v>
      </c>
      <c r="B44" s="515" t="s">
        <v>504</v>
      </c>
      <c r="C44" s="516" t="s">
        <v>505</v>
      </c>
      <c r="D44" s="516" t="s">
        <v>171</v>
      </c>
      <c r="E44" s="516" t="s">
        <v>821</v>
      </c>
      <c r="F44" s="516" t="s">
        <v>861</v>
      </c>
      <c r="G44" s="516" t="s">
        <v>862</v>
      </c>
      <c r="H44" s="516" t="s">
        <v>863</v>
      </c>
      <c r="I44" s="428"/>
      <c r="J44" s="428"/>
      <c r="K44" s="428"/>
      <c r="L44" s="428"/>
      <c r="M44" s="428"/>
      <c r="N44" s="428"/>
      <c r="O44" s="428"/>
      <c r="P44" s="428"/>
      <c r="Q44" s="428"/>
      <c r="R44" s="428"/>
      <c r="S44" s="428"/>
      <c r="T44" s="428"/>
      <c r="U44" s="428"/>
      <c r="V44" s="428"/>
      <c r="W44" s="428"/>
      <c r="X44" s="428"/>
      <c r="Y44" s="428"/>
      <c r="Z44" s="428"/>
    </row>
    <row r="45" spans="1:26" ht="28">
      <c r="A45" s="515" t="s">
        <v>169</v>
      </c>
      <c r="B45" s="515" t="s">
        <v>504</v>
      </c>
      <c r="C45" s="516" t="s">
        <v>506</v>
      </c>
      <c r="D45" s="516" t="s">
        <v>172</v>
      </c>
      <c r="E45" s="516" t="s">
        <v>864</v>
      </c>
      <c r="F45" s="516" t="s">
        <v>865</v>
      </c>
      <c r="G45" s="516" t="s">
        <v>866</v>
      </c>
      <c r="H45" s="516" t="s">
        <v>867</v>
      </c>
      <c r="I45" s="428"/>
      <c r="J45" s="428"/>
      <c r="K45" s="428"/>
      <c r="L45" s="428"/>
      <c r="M45" s="428"/>
      <c r="N45" s="428"/>
      <c r="O45" s="428"/>
      <c r="P45" s="428"/>
      <c r="Q45" s="428"/>
      <c r="R45" s="428"/>
      <c r="S45" s="428"/>
      <c r="T45" s="428"/>
      <c r="U45" s="428"/>
      <c r="V45" s="428"/>
      <c r="W45" s="428"/>
      <c r="X45" s="428"/>
      <c r="Y45" s="428"/>
      <c r="Z45" s="428"/>
    </row>
    <row r="46" spans="1:26" ht="28">
      <c r="A46" s="515" t="s">
        <v>169</v>
      </c>
      <c r="B46" s="515" t="s">
        <v>490</v>
      </c>
      <c r="C46" s="516" t="s">
        <v>985</v>
      </c>
      <c r="D46" s="516" t="s">
        <v>986</v>
      </c>
      <c r="E46" s="517" t="s">
        <v>821</v>
      </c>
      <c r="F46" s="517" t="s">
        <v>822</v>
      </c>
      <c r="G46" s="517" t="s">
        <v>848</v>
      </c>
      <c r="H46" s="517" t="s">
        <v>824</v>
      </c>
      <c r="I46" s="428"/>
      <c r="J46" s="428"/>
      <c r="K46" s="428"/>
      <c r="L46" s="428"/>
      <c r="M46" s="428"/>
      <c r="N46" s="428"/>
      <c r="O46" s="428"/>
      <c r="P46" s="428"/>
      <c r="Q46" s="428"/>
      <c r="R46" s="428"/>
      <c r="S46" s="428"/>
      <c r="T46" s="428"/>
      <c r="U46" s="428"/>
      <c r="V46" s="428"/>
      <c r="W46" s="428"/>
      <c r="X46" s="428"/>
      <c r="Y46" s="428"/>
      <c r="Z46" s="428"/>
    </row>
    <row r="47" spans="1:26" ht="28">
      <c r="A47" s="515" t="s">
        <v>169</v>
      </c>
      <c r="B47" s="515" t="s">
        <v>504</v>
      </c>
      <c r="C47" s="516" t="s">
        <v>507</v>
      </c>
      <c r="D47" s="516" t="s">
        <v>173</v>
      </c>
      <c r="E47" s="516" t="s">
        <v>868</v>
      </c>
      <c r="F47" s="516" t="s">
        <v>869</v>
      </c>
      <c r="G47" s="516" t="s">
        <v>870</v>
      </c>
      <c r="H47" s="516" t="s">
        <v>828</v>
      </c>
      <c r="I47" s="428"/>
      <c r="J47" s="428"/>
      <c r="K47" s="428"/>
      <c r="L47" s="428"/>
      <c r="M47" s="428"/>
      <c r="N47" s="428"/>
      <c r="O47" s="428"/>
      <c r="P47" s="428"/>
      <c r="Q47" s="428"/>
      <c r="R47" s="428"/>
      <c r="S47" s="428"/>
      <c r="T47" s="428"/>
      <c r="U47" s="428"/>
      <c r="V47" s="428"/>
      <c r="W47" s="428"/>
      <c r="X47" s="428"/>
      <c r="Y47" s="428"/>
      <c r="Z47" s="428"/>
    </row>
    <row r="48" spans="1:26" ht="28">
      <c r="A48" s="515" t="s">
        <v>169</v>
      </c>
      <c r="B48" s="515" t="s">
        <v>504</v>
      </c>
      <c r="C48" s="516" t="s">
        <v>508</v>
      </c>
      <c r="D48" s="516" t="s">
        <v>334</v>
      </c>
      <c r="E48" s="516" t="s">
        <v>840</v>
      </c>
      <c r="F48" s="516" t="s">
        <v>853</v>
      </c>
      <c r="G48" s="516" t="s">
        <v>871</v>
      </c>
      <c r="H48" s="516" t="s">
        <v>831</v>
      </c>
      <c r="I48" s="428"/>
      <c r="J48" s="428"/>
      <c r="K48" s="428"/>
      <c r="L48" s="428"/>
      <c r="M48" s="428"/>
      <c r="N48" s="428"/>
      <c r="O48" s="428"/>
      <c r="P48" s="428"/>
      <c r="Q48" s="428"/>
      <c r="R48" s="428"/>
      <c r="S48" s="428"/>
      <c r="T48" s="428"/>
      <c r="U48" s="428"/>
      <c r="V48" s="428"/>
      <c r="W48" s="428"/>
      <c r="X48" s="428"/>
      <c r="Y48" s="428"/>
      <c r="Z48" s="428"/>
    </row>
    <row r="49" spans="1:26" ht="28">
      <c r="A49" s="515" t="s">
        <v>169</v>
      </c>
      <c r="B49" s="515" t="s">
        <v>490</v>
      </c>
      <c r="C49" s="516" t="s">
        <v>491</v>
      </c>
      <c r="D49" s="516" t="s">
        <v>178</v>
      </c>
      <c r="E49" s="516" t="s">
        <v>821</v>
      </c>
      <c r="F49" s="516" t="s">
        <v>849</v>
      </c>
      <c r="G49" s="516" t="s">
        <v>846</v>
      </c>
      <c r="H49" s="516" t="s">
        <v>841</v>
      </c>
      <c r="I49" s="428"/>
      <c r="J49" s="428"/>
      <c r="K49" s="428"/>
      <c r="L49" s="428"/>
      <c r="M49" s="428"/>
      <c r="N49" s="428"/>
      <c r="O49" s="428"/>
      <c r="P49" s="428"/>
      <c r="Q49" s="428"/>
      <c r="R49" s="428"/>
      <c r="S49" s="428"/>
      <c r="T49" s="428"/>
      <c r="U49" s="428"/>
      <c r="V49" s="428"/>
      <c r="W49" s="428"/>
      <c r="X49" s="428"/>
      <c r="Y49" s="428"/>
      <c r="Z49" s="428"/>
    </row>
    <row r="50" spans="1:26" ht="28">
      <c r="A50" s="515" t="s">
        <v>169</v>
      </c>
      <c r="B50" s="515" t="s">
        <v>490</v>
      </c>
      <c r="C50" s="516" t="s">
        <v>492</v>
      </c>
      <c r="D50" s="516" t="s">
        <v>179</v>
      </c>
      <c r="E50" s="516" t="s">
        <v>821</v>
      </c>
      <c r="F50" s="516" t="s">
        <v>822</v>
      </c>
      <c r="G50" s="516" t="s">
        <v>848</v>
      </c>
      <c r="H50" s="516" t="s">
        <v>824</v>
      </c>
      <c r="I50" s="428"/>
      <c r="J50" s="428"/>
      <c r="K50" s="428"/>
      <c r="L50" s="428"/>
      <c r="M50" s="428"/>
      <c r="N50" s="428"/>
      <c r="O50" s="428"/>
      <c r="P50" s="428"/>
      <c r="Q50" s="428"/>
      <c r="R50" s="428"/>
      <c r="S50" s="428"/>
      <c r="T50" s="428"/>
      <c r="U50" s="428"/>
      <c r="V50" s="428"/>
      <c r="W50" s="428"/>
      <c r="X50" s="428"/>
      <c r="Y50" s="428"/>
      <c r="Z50" s="428"/>
    </row>
    <row r="51" spans="1:26" ht="28">
      <c r="A51" s="515" t="s">
        <v>169</v>
      </c>
      <c r="B51" s="515" t="s">
        <v>501</v>
      </c>
      <c r="C51" s="516" t="s">
        <v>502</v>
      </c>
      <c r="D51" s="516" t="s">
        <v>857</v>
      </c>
      <c r="E51" s="516" t="s">
        <v>821</v>
      </c>
      <c r="F51" s="516" t="s">
        <v>829</v>
      </c>
      <c r="G51" s="516" t="s">
        <v>856</v>
      </c>
      <c r="H51" s="516" t="s">
        <v>831</v>
      </c>
      <c r="I51" s="428"/>
      <c r="J51" s="428"/>
      <c r="K51" s="428"/>
      <c r="L51" s="428"/>
      <c r="M51" s="428"/>
      <c r="N51" s="428"/>
      <c r="O51" s="428"/>
      <c r="P51" s="428"/>
      <c r="Q51" s="428"/>
      <c r="R51" s="428"/>
      <c r="S51" s="428"/>
      <c r="T51" s="428"/>
      <c r="U51" s="428"/>
      <c r="V51" s="428"/>
      <c r="W51" s="428"/>
      <c r="X51" s="428"/>
      <c r="Y51" s="428"/>
      <c r="Z51" s="428"/>
    </row>
    <row r="52" spans="1:26" ht="28">
      <c r="A52" s="515" t="s">
        <v>169</v>
      </c>
      <c r="B52" s="515" t="s">
        <v>496</v>
      </c>
      <c r="C52" s="516" t="s">
        <v>497</v>
      </c>
      <c r="D52" s="516" t="s">
        <v>189</v>
      </c>
      <c r="E52" s="516" t="s">
        <v>821</v>
      </c>
      <c r="F52" s="516" t="s">
        <v>829</v>
      </c>
      <c r="G52" s="516" t="s">
        <v>851</v>
      </c>
      <c r="H52" s="516" t="s">
        <v>831</v>
      </c>
      <c r="I52" s="428"/>
      <c r="J52" s="428"/>
      <c r="K52" s="428"/>
      <c r="L52" s="428"/>
      <c r="M52" s="428"/>
      <c r="N52" s="428"/>
      <c r="O52" s="428"/>
      <c r="P52" s="428"/>
      <c r="Q52" s="428"/>
      <c r="R52" s="428"/>
      <c r="S52" s="428"/>
      <c r="T52" s="428"/>
      <c r="U52" s="428"/>
      <c r="V52" s="428"/>
      <c r="W52" s="428"/>
      <c r="X52" s="428"/>
      <c r="Y52" s="428"/>
      <c r="Z52" s="428"/>
    </row>
    <row r="53" spans="1:26" ht="28">
      <c r="A53" s="515" t="s">
        <v>169</v>
      </c>
      <c r="B53" s="515" t="s">
        <v>490</v>
      </c>
      <c r="C53" s="516" t="s">
        <v>987</v>
      </c>
      <c r="D53" s="516" t="s">
        <v>988</v>
      </c>
      <c r="E53" s="517" t="s">
        <v>821</v>
      </c>
      <c r="F53" s="517" t="s">
        <v>861</v>
      </c>
      <c r="G53" s="517" t="s">
        <v>862</v>
      </c>
      <c r="H53" s="517" t="s">
        <v>863</v>
      </c>
      <c r="I53" s="428"/>
      <c r="J53" s="428"/>
      <c r="K53" s="428"/>
      <c r="L53" s="428"/>
      <c r="M53" s="428"/>
      <c r="N53" s="428"/>
      <c r="O53" s="428"/>
      <c r="P53" s="428"/>
      <c r="Q53" s="428"/>
      <c r="R53" s="428"/>
      <c r="S53" s="428"/>
      <c r="T53" s="428"/>
      <c r="U53" s="428"/>
      <c r="V53" s="428"/>
      <c r="W53" s="428"/>
      <c r="X53" s="428"/>
      <c r="Y53" s="428"/>
      <c r="Z53" s="428"/>
    </row>
    <row r="54" spans="1:26" ht="28">
      <c r="A54" s="515" t="s">
        <v>169</v>
      </c>
      <c r="B54" s="515" t="s">
        <v>490</v>
      </c>
      <c r="C54" s="516" t="s">
        <v>493</v>
      </c>
      <c r="D54" s="516" t="s">
        <v>180</v>
      </c>
      <c r="E54" s="516" t="s">
        <v>821</v>
      </c>
      <c r="F54" s="516" t="s">
        <v>822</v>
      </c>
      <c r="G54" s="516" t="s">
        <v>848</v>
      </c>
      <c r="H54" s="516" t="s">
        <v>824</v>
      </c>
      <c r="I54" s="428"/>
      <c r="J54" s="428"/>
      <c r="K54" s="428"/>
      <c r="L54" s="428"/>
      <c r="M54" s="428"/>
      <c r="N54" s="428"/>
      <c r="O54" s="428"/>
      <c r="P54" s="428"/>
      <c r="Q54" s="428"/>
      <c r="R54" s="428"/>
      <c r="S54" s="428"/>
      <c r="T54" s="428"/>
      <c r="U54" s="428"/>
      <c r="V54" s="428"/>
      <c r="W54" s="428"/>
      <c r="X54" s="428"/>
      <c r="Y54" s="428"/>
      <c r="Z54" s="428"/>
    </row>
    <row r="55" spans="1:26" ht="14">
      <c r="A55" s="515" t="s">
        <v>169</v>
      </c>
      <c r="B55" s="515" t="s">
        <v>490</v>
      </c>
      <c r="C55" s="516" t="s">
        <v>215</v>
      </c>
      <c r="D55" s="516" t="s">
        <v>181</v>
      </c>
      <c r="E55" s="516" t="s">
        <v>821</v>
      </c>
      <c r="F55" s="516" t="s">
        <v>822</v>
      </c>
      <c r="G55" s="516" t="s">
        <v>848</v>
      </c>
      <c r="H55" s="516" t="s">
        <v>824</v>
      </c>
      <c r="I55" s="428"/>
      <c r="J55" s="428"/>
      <c r="K55" s="428"/>
      <c r="L55" s="428"/>
      <c r="M55" s="428"/>
      <c r="N55" s="428"/>
      <c r="O55" s="428"/>
      <c r="P55" s="428"/>
      <c r="Q55" s="428"/>
      <c r="R55" s="428"/>
      <c r="S55" s="428"/>
      <c r="T55" s="428"/>
      <c r="U55" s="428"/>
      <c r="V55" s="428"/>
      <c r="W55" s="428"/>
      <c r="X55" s="428"/>
      <c r="Y55" s="428"/>
      <c r="Z55" s="428"/>
    </row>
    <row r="56" spans="1:26" ht="28">
      <c r="A56" s="515" t="s">
        <v>169</v>
      </c>
      <c r="B56" s="515" t="s">
        <v>496</v>
      </c>
      <c r="C56" s="516" t="s">
        <v>215</v>
      </c>
      <c r="D56" s="516" t="s">
        <v>190</v>
      </c>
      <c r="E56" s="516" t="s">
        <v>821</v>
      </c>
      <c r="F56" s="516" t="s">
        <v>829</v>
      </c>
      <c r="G56" s="516" t="s">
        <v>851</v>
      </c>
      <c r="H56" s="516" t="s">
        <v>831</v>
      </c>
      <c r="I56" s="428"/>
      <c r="J56" s="428"/>
      <c r="K56" s="428"/>
      <c r="L56" s="428"/>
      <c r="M56" s="428"/>
      <c r="N56" s="428"/>
      <c r="O56" s="428"/>
      <c r="P56" s="428"/>
      <c r="Q56" s="428"/>
      <c r="R56" s="428"/>
      <c r="S56" s="428"/>
      <c r="T56" s="428"/>
      <c r="U56" s="428"/>
      <c r="V56" s="428"/>
      <c r="W56" s="428"/>
      <c r="X56" s="428"/>
      <c r="Y56" s="428"/>
      <c r="Z56" s="428"/>
    </row>
    <row r="57" spans="1:26" ht="28">
      <c r="A57" s="515" t="s">
        <v>169</v>
      </c>
      <c r="B57" s="515" t="s">
        <v>501</v>
      </c>
      <c r="C57" s="516" t="s">
        <v>215</v>
      </c>
      <c r="D57" s="516" t="s">
        <v>859</v>
      </c>
      <c r="E57" s="516" t="s">
        <v>821</v>
      </c>
      <c r="F57" s="516" t="s">
        <v>829</v>
      </c>
      <c r="G57" s="516" t="s">
        <v>856</v>
      </c>
      <c r="H57" s="516" t="s">
        <v>831</v>
      </c>
      <c r="I57" s="428"/>
      <c r="J57" s="428"/>
      <c r="K57" s="428"/>
      <c r="L57" s="428"/>
      <c r="M57" s="428"/>
      <c r="N57" s="428"/>
      <c r="O57" s="428"/>
      <c r="P57" s="428"/>
      <c r="Q57" s="428"/>
      <c r="R57" s="428"/>
      <c r="S57" s="428"/>
      <c r="T57" s="428"/>
      <c r="U57" s="428"/>
      <c r="V57" s="428"/>
      <c r="W57" s="428"/>
      <c r="X57" s="428"/>
      <c r="Y57" s="428"/>
      <c r="Z57" s="428"/>
    </row>
    <row r="58" spans="1:26" ht="28">
      <c r="A58" s="515" t="s">
        <v>169</v>
      </c>
      <c r="B58" s="515" t="s">
        <v>504</v>
      </c>
      <c r="C58" s="516" t="s">
        <v>215</v>
      </c>
      <c r="D58" s="516" t="s">
        <v>176</v>
      </c>
      <c r="E58" s="516" t="s">
        <v>804</v>
      </c>
      <c r="F58" s="516" t="s">
        <v>804</v>
      </c>
      <c r="G58" s="516" t="s">
        <v>805</v>
      </c>
      <c r="H58" s="516" t="s">
        <v>806</v>
      </c>
      <c r="I58" s="428"/>
      <c r="J58" s="428"/>
      <c r="K58" s="428"/>
      <c r="L58" s="428"/>
      <c r="M58" s="428"/>
      <c r="N58" s="428"/>
      <c r="O58" s="428"/>
      <c r="P58" s="428"/>
      <c r="Q58" s="428"/>
      <c r="R58" s="428"/>
      <c r="S58" s="428"/>
      <c r="T58" s="428"/>
      <c r="U58" s="428"/>
      <c r="V58" s="428"/>
      <c r="W58" s="428"/>
      <c r="X58" s="428"/>
      <c r="Y58" s="428"/>
      <c r="Z58" s="428"/>
    </row>
    <row r="59" spans="1:26" ht="28">
      <c r="A59" s="515" t="s">
        <v>169</v>
      </c>
      <c r="B59" s="515" t="s">
        <v>496</v>
      </c>
      <c r="C59" s="516" t="s">
        <v>498</v>
      </c>
      <c r="D59" s="516" t="s">
        <v>191</v>
      </c>
      <c r="E59" s="516" t="s">
        <v>821</v>
      </c>
      <c r="F59" s="516" t="s">
        <v>829</v>
      </c>
      <c r="G59" s="516" t="s">
        <v>851</v>
      </c>
      <c r="H59" s="516" t="s">
        <v>831</v>
      </c>
      <c r="I59" s="428"/>
      <c r="J59" s="428"/>
      <c r="K59" s="428"/>
      <c r="L59" s="428"/>
      <c r="M59" s="428"/>
      <c r="N59" s="428"/>
      <c r="O59" s="428"/>
      <c r="P59" s="428"/>
      <c r="Q59" s="428"/>
      <c r="R59" s="428"/>
      <c r="S59" s="428"/>
      <c r="T59" s="428"/>
      <c r="U59" s="428"/>
      <c r="V59" s="428"/>
      <c r="W59" s="428"/>
      <c r="X59" s="428"/>
      <c r="Y59" s="428"/>
      <c r="Z59" s="428"/>
    </row>
    <row r="60" spans="1:26" ht="42">
      <c r="A60" s="515" t="s">
        <v>169</v>
      </c>
      <c r="B60" s="515" t="s">
        <v>490</v>
      </c>
      <c r="C60" s="516" t="s">
        <v>701</v>
      </c>
      <c r="D60" s="516" t="s">
        <v>751</v>
      </c>
      <c r="E60" s="517" t="s">
        <v>821</v>
      </c>
      <c r="F60" s="517" t="s">
        <v>822</v>
      </c>
      <c r="G60" s="517" t="s">
        <v>848</v>
      </c>
      <c r="H60" s="517" t="s">
        <v>824</v>
      </c>
      <c r="I60" s="428"/>
      <c r="J60" s="428"/>
      <c r="K60" s="428"/>
      <c r="L60" s="428"/>
      <c r="M60" s="428"/>
      <c r="N60" s="428"/>
      <c r="O60" s="428"/>
      <c r="P60" s="428"/>
      <c r="Q60" s="428"/>
      <c r="R60" s="428"/>
      <c r="S60" s="428"/>
      <c r="T60" s="428"/>
      <c r="U60" s="428"/>
      <c r="V60" s="428"/>
      <c r="W60" s="428"/>
      <c r="X60" s="428"/>
      <c r="Y60" s="428"/>
      <c r="Z60" s="428"/>
    </row>
    <row r="61" spans="1:26" ht="42">
      <c r="A61" s="515" t="s">
        <v>169</v>
      </c>
      <c r="B61" s="515" t="s">
        <v>501</v>
      </c>
      <c r="C61" s="516" t="s">
        <v>503</v>
      </c>
      <c r="D61" s="516" t="s">
        <v>858</v>
      </c>
      <c r="E61" s="516" t="s">
        <v>821</v>
      </c>
      <c r="F61" s="516" t="s">
        <v>829</v>
      </c>
      <c r="G61" s="516" t="s">
        <v>856</v>
      </c>
      <c r="H61" s="516" t="s">
        <v>831</v>
      </c>
      <c r="I61" s="428"/>
      <c r="J61" s="428"/>
      <c r="K61" s="428"/>
      <c r="L61" s="428"/>
      <c r="M61" s="428"/>
      <c r="N61" s="428"/>
      <c r="O61" s="428"/>
      <c r="P61" s="428"/>
      <c r="Q61" s="428"/>
      <c r="R61" s="428"/>
      <c r="S61" s="428"/>
      <c r="T61" s="428"/>
      <c r="U61" s="428"/>
      <c r="V61" s="428"/>
      <c r="W61" s="428"/>
      <c r="X61" s="428"/>
      <c r="Y61" s="428"/>
      <c r="Z61" s="428"/>
    </row>
    <row r="62" spans="1:26" ht="28">
      <c r="A62" s="515" t="s">
        <v>169</v>
      </c>
      <c r="B62" s="515" t="s">
        <v>496</v>
      </c>
      <c r="C62" s="516" t="s">
        <v>499</v>
      </c>
      <c r="D62" s="516" t="s">
        <v>192</v>
      </c>
      <c r="E62" s="516" t="s">
        <v>821</v>
      </c>
      <c r="F62" s="516" t="s">
        <v>829</v>
      </c>
      <c r="G62" s="516" t="s">
        <v>851</v>
      </c>
      <c r="H62" s="516" t="s">
        <v>831</v>
      </c>
      <c r="I62" s="428"/>
      <c r="J62" s="428"/>
      <c r="K62" s="428"/>
      <c r="L62" s="428"/>
      <c r="M62" s="428"/>
      <c r="N62" s="428"/>
      <c r="O62" s="428"/>
      <c r="P62" s="428"/>
      <c r="Q62" s="428"/>
      <c r="R62" s="428"/>
      <c r="S62" s="428"/>
      <c r="T62" s="428"/>
      <c r="U62" s="428"/>
      <c r="V62" s="428"/>
      <c r="W62" s="428"/>
      <c r="X62" s="428"/>
      <c r="Y62" s="428"/>
      <c r="Z62" s="428"/>
    </row>
    <row r="63" spans="1:26" ht="28">
      <c r="A63" s="515" t="s">
        <v>169</v>
      </c>
      <c r="B63" s="515" t="s">
        <v>504</v>
      </c>
      <c r="C63" s="516" t="s">
        <v>704</v>
      </c>
      <c r="D63" s="516" t="s">
        <v>757</v>
      </c>
      <c r="E63" s="517" t="s">
        <v>821</v>
      </c>
      <c r="F63" s="517" t="s">
        <v>861</v>
      </c>
      <c r="G63" s="517" t="s">
        <v>862</v>
      </c>
      <c r="H63" s="517" t="s">
        <v>863</v>
      </c>
      <c r="I63" s="428"/>
      <c r="J63" s="428"/>
      <c r="K63" s="428"/>
      <c r="L63" s="428"/>
      <c r="M63" s="428"/>
      <c r="N63" s="428"/>
      <c r="O63" s="428"/>
      <c r="P63" s="428"/>
      <c r="Q63" s="428"/>
      <c r="R63" s="428"/>
      <c r="S63" s="428"/>
      <c r="T63" s="428"/>
      <c r="U63" s="428"/>
      <c r="V63" s="428"/>
      <c r="W63" s="428"/>
      <c r="X63" s="428"/>
      <c r="Y63" s="428"/>
      <c r="Z63" s="428"/>
    </row>
    <row r="64" spans="1:26" ht="42">
      <c r="A64" s="515" t="s">
        <v>169</v>
      </c>
      <c r="B64" s="515" t="s">
        <v>504</v>
      </c>
      <c r="C64" s="516" t="s">
        <v>990</v>
      </c>
      <c r="D64" s="516" t="s">
        <v>991</v>
      </c>
      <c r="E64" s="517" t="s">
        <v>821</v>
      </c>
      <c r="F64" s="517" t="s">
        <v>861</v>
      </c>
      <c r="G64" s="517" t="s">
        <v>862</v>
      </c>
      <c r="H64" s="517" t="s">
        <v>863</v>
      </c>
      <c r="I64" s="428"/>
      <c r="J64" s="428"/>
      <c r="K64" s="428"/>
      <c r="L64" s="428"/>
      <c r="M64" s="428"/>
      <c r="N64" s="428"/>
      <c r="O64" s="428"/>
      <c r="P64" s="428"/>
      <c r="Q64" s="428"/>
      <c r="R64" s="428"/>
      <c r="S64" s="428"/>
      <c r="T64" s="428"/>
      <c r="U64" s="428"/>
      <c r="V64" s="428"/>
      <c r="W64" s="428"/>
      <c r="X64" s="428"/>
      <c r="Y64" s="428"/>
      <c r="Z64" s="428"/>
    </row>
    <row r="65" spans="1:26" ht="28">
      <c r="A65" s="515" t="s">
        <v>169</v>
      </c>
      <c r="B65" s="515" t="s">
        <v>490</v>
      </c>
      <c r="C65" s="516" t="s">
        <v>494</v>
      </c>
      <c r="D65" s="516" t="s">
        <v>182</v>
      </c>
      <c r="E65" s="516" t="s">
        <v>821</v>
      </c>
      <c r="F65" s="516" t="s">
        <v>822</v>
      </c>
      <c r="G65" s="516" t="s">
        <v>848</v>
      </c>
      <c r="H65" s="516" t="s">
        <v>824</v>
      </c>
      <c r="I65" s="428"/>
      <c r="J65" s="428"/>
      <c r="K65" s="428"/>
      <c r="L65" s="428"/>
      <c r="M65" s="428"/>
      <c r="N65" s="428"/>
      <c r="O65" s="428"/>
      <c r="P65" s="428"/>
      <c r="Q65" s="428"/>
      <c r="R65" s="428"/>
      <c r="S65" s="428"/>
      <c r="T65" s="428"/>
      <c r="U65" s="428"/>
      <c r="V65" s="428"/>
      <c r="W65" s="428"/>
      <c r="X65" s="428"/>
      <c r="Y65" s="428"/>
      <c r="Z65" s="428"/>
    </row>
    <row r="66" spans="1:26" ht="28">
      <c r="A66" s="515" t="s">
        <v>169</v>
      </c>
      <c r="B66" s="515" t="s">
        <v>490</v>
      </c>
      <c r="C66" s="516" t="s">
        <v>495</v>
      </c>
      <c r="D66" s="516" t="s">
        <v>183</v>
      </c>
      <c r="E66" s="516" t="s">
        <v>821</v>
      </c>
      <c r="F66" s="516" t="s">
        <v>822</v>
      </c>
      <c r="G66" s="516" t="s">
        <v>848</v>
      </c>
      <c r="H66" s="516" t="s">
        <v>824</v>
      </c>
      <c r="I66" s="428"/>
      <c r="J66" s="428"/>
      <c r="K66" s="428"/>
      <c r="L66" s="428"/>
      <c r="M66" s="428"/>
      <c r="N66" s="428"/>
      <c r="O66" s="428"/>
      <c r="P66" s="428"/>
      <c r="Q66" s="428"/>
      <c r="R66" s="428"/>
      <c r="S66" s="428"/>
      <c r="T66" s="428"/>
      <c r="U66" s="428"/>
      <c r="V66" s="428"/>
      <c r="W66" s="428"/>
      <c r="X66" s="428"/>
      <c r="Y66" s="428"/>
      <c r="Z66" s="428"/>
    </row>
    <row r="67" spans="1:26" ht="28">
      <c r="A67" s="515" t="s">
        <v>169</v>
      </c>
      <c r="B67" s="515" t="s">
        <v>496</v>
      </c>
      <c r="C67" s="516" t="s">
        <v>500</v>
      </c>
      <c r="D67" s="516" t="s">
        <v>193</v>
      </c>
      <c r="E67" s="516" t="s">
        <v>852</v>
      </c>
      <c r="F67" s="516" t="s">
        <v>853</v>
      </c>
      <c r="G67" s="516" t="s">
        <v>854</v>
      </c>
      <c r="H67" s="516" t="s">
        <v>831</v>
      </c>
      <c r="I67" s="428"/>
      <c r="J67" s="428"/>
      <c r="K67" s="428"/>
      <c r="L67" s="428"/>
      <c r="M67" s="428"/>
      <c r="N67" s="428"/>
      <c r="O67" s="428"/>
      <c r="P67" s="428"/>
      <c r="Q67" s="428"/>
      <c r="R67" s="428"/>
      <c r="S67" s="428"/>
      <c r="T67" s="428"/>
      <c r="U67" s="428"/>
      <c r="V67" s="428"/>
      <c r="W67" s="428"/>
      <c r="X67" s="428"/>
      <c r="Y67" s="428"/>
      <c r="Z67" s="428"/>
    </row>
    <row r="68" spans="1:26" ht="14">
      <c r="A68" s="515" t="s">
        <v>169</v>
      </c>
      <c r="B68" s="515"/>
      <c r="C68" s="516"/>
      <c r="D68" s="516" t="s">
        <v>845</v>
      </c>
      <c r="E68" s="516" t="s">
        <v>821</v>
      </c>
      <c r="F68" s="516" t="s">
        <v>822</v>
      </c>
      <c r="G68" s="516" t="s">
        <v>846</v>
      </c>
      <c r="H68" s="516" t="s">
        <v>841</v>
      </c>
      <c r="I68" s="428"/>
      <c r="J68" s="428"/>
      <c r="K68" s="428"/>
      <c r="L68" s="428"/>
      <c r="M68" s="428"/>
      <c r="N68" s="428"/>
      <c r="O68" s="428"/>
      <c r="P68" s="428"/>
      <c r="Q68" s="428"/>
      <c r="R68" s="428"/>
      <c r="S68" s="428"/>
      <c r="T68" s="428"/>
      <c r="U68" s="428"/>
      <c r="V68" s="428"/>
      <c r="W68" s="428"/>
      <c r="X68" s="428"/>
      <c r="Y68" s="428"/>
      <c r="Z68" s="428"/>
    </row>
    <row r="69" spans="1:26" ht="14">
      <c r="A69" s="515" t="s">
        <v>169</v>
      </c>
      <c r="B69" s="515" t="s">
        <v>490</v>
      </c>
      <c r="C69" s="516"/>
      <c r="D69" s="516" t="s">
        <v>847</v>
      </c>
      <c r="E69" s="516" t="s">
        <v>821</v>
      </c>
      <c r="F69" s="516" t="s">
        <v>822</v>
      </c>
      <c r="G69" s="516" t="s">
        <v>848</v>
      </c>
      <c r="H69" s="516" t="s">
        <v>824</v>
      </c>
      <c r="I69" s="428"/>
      <c r="J69" s="428"/>
      <c r="K69" s="428"/>
      <c r="L69" s="428"/>
      <c r="M69" s="428"/>
      <c r="N69" s="428"/>
      <c r="O69" s="428"/>
      <c r="P69" s="428"/>
      <c r="Q69" s="428"/>
      <c r="R69" s="428"/>
      <c r="S69" s="428"/>
      <c r="T69" s="428"/>
      <c r="U69" s="428"/>
      <c r="V69" s="428"/>
      <c r="W69" s="428"/>
      <c r="X69" s="428"/>
      <c r="Y69" s="428"/>
      <c r="Z69" s="428"/>
    </row>
    <row r="70" spans="1:26" ht="28">
      <c r="A70" s="515" t="s">
        <v>169</v>
      </c>
      <c r="B70" s="515" t="s">
        <v>496</v>
      </c>
      <c r="C70" s="516"/>
      <c r="D70" s="516" t="s">
        <v>850</v>
      </c>
      <c r="E70" s="516" t="s">
        <v>821</v>
      </c>
      <c r="F70" s="516" t="s">
        <v>829</v>
      </c>
      <c r="G70" s="516" t="s">
        <v>851</v>
      </c>
      <c r="H70" s="516" t="s">
        <v>831</v>
      </c>
      <c r="I70" s="428"/>
      <c r="J70" s="428"/>
      <c r="K70" s="428"/>
      <c r="L70" s="428"/>
      <c r="M70" s="428"/>
      <c r="N70" s="428"/>
      <c r="O70" s="428"/>
      <c r="P70" s="428"/>
      <c r="Q70" s="428"/>
      <c r="R70" s="428"/>
      <c r="S70" s="428"/>
      <c r="T70" s="428"/>
      <c r="U70" s="428"/>
      <c r="V70" s="428"/>
      <c r="W70" s="428"/>
      <c r="X70" s="428"/>
      <c r="Y70" s="428"/>
      <c r="Z70" s="428"/>
    </row>
    <row r="71" spans="1:26" ht="14">
      <c r="A71" s="515" t="s">
        <v>169</v>
      </c>
      <c r="B71" s="515" t="s">
        <v>501</v>
      </c>
      <c r="C71" s="516"/>
      <c r="D71" s="516" t="s">
        <v>855</v>
      </c>
      <c r="E71" s="516" t="s">
        <v>821</v>
      </c>
      <c r="F71" s="516" t="s">
        <v>829</v>
      </c>
      <c r="G71" s="516" t="s">
        <v>856</v>
      </c>
      <c r="H71" s="516" t="s">
        <v>831</v>
      </c>
      <c r="I71" s="428"/>
      <c r="J71" s="428"/>
      <c r="K71" s="428"/>
      <c r="L71" s="428"/>
      <c r="M71" s="428"/>
      <c r="N71" s="428"/>
      <c r="O71" s="428"/>
      <c r="P71" s="428"/>
      <c r="Q71" s="428"/>
      <c r="R71" s="428"/>
      <c r="S71" s="428"/>
      <c r="T71" s="428"/>
      <c r="U71" s="428"/>
      <c r="V71" s="428"/>
      <c r="W71" s="428"/>
      <c r="X71" s="428"/>
      <c r="Y71" s="428"/>
      <c r="Z71" s="428"/>
    </row>
    <row r="72" spans="1:26" ht="28">
      <c r="A72" s="515" t="s">
        <v>169</v>
      </c>
      <c r="B72" s="515" t="s">
        <v>504</v>
      </c>
      <c r="C72" s="516"/>
      <c r="D72" s="516" t="s">
        <v>860</v>
      </c>
      <c r="E72" s="516" t="s">
        <v>804</v>
      </c>
      <c r="F72" s="516" t="s">
        <v>804</v>
      </c>
      <c r="G72" s="516" t="s">
        <v>805</v>
      </c>
      <c r="H72" s="516" t="s">
        <v>806</v>
      </c>
      <c r="I72" s="428"/>
      <c r="J72" s="428"/>
      <c r="K72" s="428"/>
      <c r="L72" s="428"/>
      <c r="M72" s="428"/>
      <c r="N72" s="428"/>
      <c r="O72" s="428"/>
      <c r="P72" s="428"/>
      <c r="Q72" s="428"/>
      <c r="R72" s="428"/>
      <c r="S72" s="428"/>
      <c r="T72" s="428"/>
      <c r="U72" s="428"/>
      <c r="V72" s="428"/>
      <c r="W72" s="428"/>
      <c r="X72" s="428"/>
      <c r="Y72" s="428"/>
      <c r="Z72" s="428"/>
    </row>
    <row r="73" spans="1:26" ht="14">
      <c r="A73" s="515" t="s">
        <v>169</v>
      </c>
      <c r="B73" s="515" t="s">
        <v>215</v>
      </c>
      <c r="C73" s="516"/>
      <c r="D73" s="516" t="s">
        <v>872</v>
      </c>
      <c r="E73" s="516" t="s">
        <v>804</v>
      </c>
      <c r="F73" s="516" t="s">
        <v>804</v>
      </c>
      <c r="G73" s="516" t="s">
        <v>805</v>
      </c>
      <c r="H73" s="516" t="s">
        <v>806</v>
      </c>
      <c r="I73" s="428"/>
      <c r="J73" s="428"/>
      <c r="K73" s="428"/>
      <c r="L73" s="428"/>
      <c r="M73" s="428"/>
      <c r="N73" s="428"/>
      <c r="O73" s="428"/>
      <c r="P73" s="428"/>
      <c r="Q73" s="428"/>
      <c r="R73" s="428"/>
      <c r="S73" s="428"/>
      <c r="T73" s="428"/>
      <c r="U73" s="428"/>
      <c r="V73" s="428"/>
      <c r="W73" s="428"/>
      <c r="X73" s="428"/>
      <c r="Y73" s="428"/>
      <c r="Z73" s="428"/>
    </row>
    <row r="74" spans="1:26" ht="28">
      <c r="A74" s="515" t="s">
        <v>194</v>
      </c>
      <c r="B74" s="515" t="s">
        <v>511</v>
      </c>
      <c r="C74" s="516" t="s">
        <v>512</v>
      </c>
      <c r="D74" s="516" t="s">
        <v>196</v>
      </c>
      <c r="E74" s="516" t="s">
        <v>811</v>
      </c>
      <c r="F74" s="516" t="s">
        <v>812</v>
      </c>
      <c r="G74" s="516" t="s">
        <v>808</v>
      </c>
      <c r="H74" s="516" t="s">
        <v>809</v>
      </c>
      <c r="I74" s="428"/>
      <c r="J74" s="428"/>
      <c r="K74" s="428"/>
      <c r="L74" s="428"/>
      <c r="M74" s="428"/>
      <c r="N74" s="428"/>
      <c r="O74" s="428"/>
      <c r="P74" s="428"/>
      <c r="Q74" s="428"/>
      <c r="R74" s="428"/>
      <c r="S74" s="428"/>
      <c r="T74" s="428"/>
      <c r="U74" s="428"/>
      <c r="V74" s="428"/>
      <c r="W74" s="428"/>
      <c r="X74" s="428"/>
      <c r="Y74" s="428"/>
      <c r="Z74" s="428"/>
    </row>
    <row r="75" spans="1:26" ht="42">
      <c r="A75" s="515" t="s">
        <v>194</v>
      </c>
      <c r="B75" s="515" t="s">
        <v>519</v>
      </c>
      <c r="C75" s="516" t="s">
        <v>520</v>
      </c>
      <c r="D75" s="516" t="s">
        <v>199</v>
      </c>
      <c r="E75" s="516" t="s">
        <v>834</v>
      </c>
      <c r="F75" s="516" t="s">
        <v>882</v>
      </c>
      <c r="G75" s="516" t="s">
        <v>875</v>
      </c>
      <c r="H75" s="516" t="s">
        <v>828</v>
      </c>
      <c r="I75" s="428"/>
      <c r="J75" s="428"/>
      <c r="K75" s="428"/>
      <c r="L75" s="428"/>
      <c r="M75" s="428"/>
      <c r="N75" s="428"/>
      <c r="O75" s="428"/>
      <c r="P75" s="428"/>
      <c r="Q75" s="428"/>
      <c r="R75" s="428"/>
      <c r="S75" s="428"/>
      <c r="T75" s="428"/>
      <c r="U75" s="428"/>
      <c r="V75" s="428"/>
      <c r="W75" s="428"/>
      <c r="X75" s="428"/>
      <c r="Y75" s="428"/>
      <c r="Z75" s="428"/>
    </row>
    <row r="76" spans="1:26" ht="28">
      <c r="A76" s="515" t="s">
        <v>194</v>
      </c>
      <c r="B76" s="515" t="s">
        <v>513</v>
      </c>
      <c r="C76" s="516" t="s">
        <v>516</v>
      </c>
      <c r="D76" s="516" t="s">
        <v>202</v>
      </c>
      <c r="E76" s="516" t="s">
        <v>873</v>
      </c>
      <c r="F76" s="516" t="s">
        <v>874</v>
      </c>
      <c r="G76" s="516" t="s">
        <v>875</v>
      </c>
      <c r="H76" s="516" t="s">
        <v>828</v>
      </c>
      <c r="I76" s="428"/>
      <c r="J76" s="428"/>
      <c r="K76" s="428"/>
      <c r="L76" s="428"/>
      <c r="M76" s="428"/>
      <c r="N76" s="428"/>
      <c r="O76" s="428"/>
      <c r="P76" s="428"/>
      <c r="Q76" s="428"/>
      <c r="R76" s="428"/>
      <c r="S76" s="428"/>
      <c r="T76" s="428"/>
      <c r="U76" s="428"/>
      <c r="V76" s="428"/>
      <c r="W76" s="428"/>
      <c r="X76" s="428"/>
      <c r="Y76" s="428"/>
      <c r="Z76" s="428"/>
    </row>
    <row r="77" spans="1:26" ht="28">
      <c r="A77" s="515" t="s">
        <v>194</v>
      </c>
      <c r="B77" s="515" t="s">
        <v>513</v>
      </c>
      <c r="C77" s="516" t="s">
        <v>515</v>
      </c>
      <c r="D77" s="516" t="s">
        <v>203</v>
      </c>
      <c r="E77" s="516" t="s">
        <v>873</v>
      </c>
      <c r="F77" s="516" t="s">
        <v>879</v>
      </c>
      <c r="G77" s="516" t="s">
        <v>875</v>
      </c>
      <c r="H77" s="516" t="s">
        <v>828</v>
      </c>
      <c r="I77" s="428"/>
      <c r="J77" s="428"/>
      <c r="K77" s="428"/>
      <c r="L77" s="428"/>
      <c r="M77" s="428"/>
      <c r="N77" s="428"/>
      <c r="O77" s="428"/>
      <c r="P77" s="428"/>
      <c r="Q77" s="428"/>
      <c r="R77" s="428"/>
      <c r="S77" s="428"/>
      <c r="T77" s="428"/>
      <c r="U77" s="428"/>
      <c r="V77" s="428"/>
      <c r="W77" s="428"/>
      <c r="X77" s="428"/>
      <c r="Y77" s="428"/>
      <c r="Z77" s="428"/>
    </row>
    <row r="78" spans="1:26" ht="28">
      <c r="A78" s="515" t="s">
        <v>194</v>
      </c>
      <c r="B78" s="515" t="s">
        <v>517</v>
      </c>
      <c r="C78" s="516" t="s">
        <v>518</v>
      </c>
      <c r="D78" s="516" t="s">
        <v>206</v>
      </c>
      <c r="E78" s="516" t="s">
        <v>873</v>
      </c>
      <c r="F78" s="516" t="s">
        <v>879</v>
      </c>
      <c r="G78" s="516" t="s">
        <v>827</v>
      </c>
      <c r="H78" s="516" t="s">
        <v>828</v>
      </c>
      <c r="I78" s="428"/>
      <c r="J78" s="428"/>
      <c r="K78" s="428"/>
      <c r="L78" s="428"/>
      <c r="M78" s="428"/>
      <c r="N78" s="428"/>
      <c r="O78" s="428"/>
      <c r="P78" s="428"/>
      <c r="Q78" s="428"/>
      <c r="R78" s="428"/>
      <c r="S78" s="428"/>
      <c r="T78" s="428"/>
      <c r="U78" s="428"/>
      <c r="V78" s="428"/>
      <c r="W78" s="428"/>
      <c r="X78" s="428"/>
      <c r="Y78" s="428"/>
      <c r="Z78" s="428"/>
    </row>
    <row r="79" spans="1:26" ht="28">
      <c r="A79" s="515" t="s">
        <v>194</v>
      </c>
      <c r="B79" s="515" t="s">
        <v>523</v>
      </c>
      <c r="C79" s="516" t="s">
        <v>524</v>
      </c>
      <c r="D79" s="516" t="s">
        <v>209</v>
      </c>
      <c r="E79" s="516" t="s">
        <v>886</v>
      </c>
      <c r="F79" s="516" t="s">
        <v>826</v>
      </c>
      <c r="G79" s="516" t="s">
        <v>875</v>
      </c>
      <c r="H79" s="516" t="s">
        <v>828</v>
      </c>
      <c r="I79" s="428"/>
      <c r="J79" s="428"/>
      <c r="K79" s="428"/>
      <c r="L79" s="428"/>
      <c r="M79" s="428"/>
      <c r="N79" s="428"/>
      <c r="O79" s="428"/>
      <c r="P79" s="428"/>
      <c r="Q79" s="428"/>
      <c r="R79" s="428"/>
      <c r="S79" s="428"/>
      <c r="T79" s="428"/>
      <c r="U79" s="428"/>
      <c r="V79" s="428"/>
      <c r="W79" s="428"/>
      <c r="X79" s="428"/>
      <c r="Y79" s="428"/>
      <c r="Z79" s="428"/>
    </row>
    <row r="80" spans="1:26" ht="28">
      <c r="A80" s="515" t="s">
        <v>194</v>
      </c>
      <c r="B80" s="515" t="s">
        <v>511</v>
      </c>
      <c r="C80" s="516" t="s">
        <v>215</v>
      </c>
      <c r="D80" s="516" t="s">
        <v>197</v>
      </c>
      <c r="E80" s="516" t="s">
        <v>811</v>
      </c>
      <c r="F80" s="516" t="s">
        <v>812</v>
      </c>
      <c r="G80" s="516" t="s">
        <v>808</v>
      </c>
      <c r="H80" s="516" t="s">
        <v>809</v>
      </c>
      <c r="I80" s="428"/>
      <c r="J80" s="428"/>
      <c r="K80" s="428"/>
      <c r="L80" s="428"/>
      <c r="M80" s="428"/>
      <c r="N80" s="428"/>
      <c r="O80" s="428"/>
      <c r="P80" s="428"/>
      <c r="Q80" s="428"/>
      <c r="R80" s="428"/>
      <c r="S80" s="428"/>
      <c r="T80" s="428"/>
      <c r="U80" s="428"/>
      <c r="V80" s="428"/>
      <c r="W80" s="428"/>
      <c r="X80" s="428"/>
      <c r="Y80" s="428"/>
      <c r="Z80" s="428"/>
    </row>
    <row r="81" spans="1:26" ht="28">
      <c r="A81" s="515" t="s">
        <v>194</v>
      </c>
      <c r="B81" s="515" t="s">
        <v>513</v>
      </c>
      <c r="C81" s="516" t="s">
        <v>215</v>
      </c>
      <c r="D81" s="516" t="s">
        <v>204</v>
      </c>
      <c r="E81" s="516" t="s">
        <v>873</v>
      </c>
      <c r="F81" s="516" t="s">
        <v>879</v>
      </c>
      <c r="G81" s="516" t="s">
        <v>875</v>
      </c>
      <c r="H81" s="516" t="s">
        <v>828</v>
      </c>
      <c r="I81" s="428"/>
      <c r="J81" s="428"/>
      <c r="K81" s="428"/>
      <c r="L81" s="428"/>
      <c r="M81" s="428"/>
      <c r="N81" s="428"/>
      <c r="O81" s="428"/>
      <c r="P81" s="428"/>
      <c r="Q81" s="428"/>
      <c r="R81" s="428"/>
      <c r="S81" s="428"/>
      <c r="T81" s="428"/>
      <c r="U81" s="428"/>
      <c r="V81" s="428"/>
      <c r="W81" s="428"/>
      <c r="X81" s="428"/>
      <c r="Y81" s="428"/>
      <c r="Z81" s="428"/>
    </row>
    <row r="82" spans="1:26" ht="28">
      <c r="A82" s="515" t="s">
        <v>194</v>
      </c>
      <c r="B82" s="515" t="s">
        <v>517</v>
      </c>
      <c r="C82" s="516" t="s">
        <v>215</v>
      </c>
      <c r="D82" s="516" t="s">
        <v>207</v>
      </c>
      <c r="E82" s="516" t="s">
        <v>873</v>
      </c>
      <c r="F82" s="516" t="s">
        <v>879</v>
      </c>
      <c r="G82" s="516" t="s">
        <v>827</v>
      </c>
      <c r="H82" s="516" t="s">
        <v>828</v>
      </c>
      <c r="I82" s="428"/>
      <c r="J82" s="428"/>
      <c r="K82" s="428"/>
      <c r="L82" s="428"/>
      <c r="M82" s="428"/>
      <c r="N82" s="428"/>
      <c r="O82" s="428"/>
      <c r="P82" s="428"/>
      <c r="Q82" s="428"/>
      <c r="R82" s="428"/>
      <c r="S82" s="428"/>
      <c r="T82" s="428"/>
      <c r="U82" s="428"/>
      <c r="V82" s="428"/>
      <c r="W82" s="428"/>
      <c r="X82" s="428"/>
      <c r="Y82" s="428"/>
      <c r="Z82" s="428"/>
    </row>
    <row r="83" spans="1:26" ht="28">
      <c r="A83" s="515" t="s">
        <v>194</v>
      </c>
      <c r="B83" s="515" t="s">
        <v>519</v>
      </c>
      <c r="C83" s="516" t="s">
        <v>215</v>
      </c>
      <c r="D83" s="516" t="s">
        <v>200</v>
      </c>
      <c r="E83" s="516" t="s">
        <v>834</v>
      </c>
      <c r="F83" s="516" t="s">
        <v>882</v>
      </c>
      <c r="G83" s="516" t="s">
        <v>875</v>
      </c>
      <c r="H83" s="516" t="s">
        <v>828</v>
      </c>
      <c r="I83" s="428"/>
      <c r="J83" s="428"/>
      <c r="K83" s="428"/>
      <c r="L83" s="428"/>
      <c r="M83" s="428"/>
      <c r="N83" s="428"/>
      <c r="O83" s="428"/>
      <c r="P83" s="428"/>
      <c r="Q83" s="428"/>
      <c r="R83" s="428"/>
      <c r="S83" s="428"/>
      <c r="T83" s="428"/>
      <c r="U83" s="428"/>
      <c r="V83" s="428"/>
      <c r="W83" s="428"/>
      <c r="X83" s="428"/>
      <c r="Y83" s="428"/>
      <c r="Z83" s="428"/>
    </row>
    <row r="84" spans="1:26" ht="28">
      <c r="A84" s="515" t="s">
        <v>194</v>
      </c>
      <c r="B84" s="515" t="s">
        <v>521</v>
      </c>
      <c r="C84" s="516" t="s">
        <v>215</v>
      </c>
      <c r="D84" s="516" t="s">
        <v>212</v>
      </c>
      <c r="E84" s="516" t="s">
        <v>821</v>
      </c>
      <c r="F84" s="516" t="s">
        <v>829</v>
      </c>
      <c r="G84" s="516" t="s">
        <v>884</v>
      </c>
      <c r="H84" s="516" t="s">
        <v>831</v>
      </c>
      <c r="I84" s="428"/>
      <c r="J84" s="428"/>
      <c r="K84" s="428"/>
      <c r="L84" s="428"/>
      <c r="M84" s="428"/>
      <c r="N84" s="428"/>
      <c r="O84" s="428"/>
      <c r="P84" s="428"/>
      <c r="Q84" s="428"/>
      <c r="R84" s="428"/>
      <c r="S84" s="428"/>
      <c r="T84" s="428"/>
      <c r="U84" s="428"/>
      <c r="V84" s="428"/>
      <c r="W84" s="428"/>
      <c r="X84" s="428"/>
      <c r="Y84" s="428"/>
      <c r="Z84" s="428"/>
    </row>
    <row r="85" spans="1:26" ht="28">
      <c r="A85" s="515" t="s">
        <v>194</v>
      </c>
      <c r="B85" s="515" t="s">
        <v>523</v>
      </c>
      <c r="C85" s="516" t="s">
        <v>215</v>
      </c>
      <c r="D85" s="516" t="s">
        <v>210</v>
      </c>
      <c r="E85" s="516" t="s">
        <v>886</v>
      </c>
      <c r="F85" s="516" t="s">
        <v>826</v>
      </c>
      <c r="G85" s="516" t="s">
        <v>875</v>
      </c>
      <c r="H85" s="516" t="s">
        <v>828</v>
      </c>
      <c r="I85" s="428"/>
      <c r="J85" s="428"/>
      <c r="K85" s="428"/>
      <c r="L85" s="428"/>
      <c r="M85" s="428"/>
      <c r="N85" s="428"/>
      <c r="O85" s="428"/>
      <c r="P85" s="428"/>
      <c r="Q85" s="428"/>
      <c r="R85" s="428"/>
      <c r="S85" s="428"/>
      <c r="T85" s="428"/>
      <c r="U85" s="428"/>
      <c r="V85" s="428"/>
      <c r="W85" s="428"/>
      <c r="X85" s="428"/>
      <c r="Y85" s="428"/>
      <c r="Z85" s="428"/>
    </row>
    <row r="86" spans="1:26" ht="28">
      <c r="A86" s="515" t="s">
        <v>194</v>
      </c>
      <c r="B86" s="515" t="s">
        <v>511</v>
      </c>
      <c r="C86" s="516" t="s">
        <v>679</v>
      </c>
      <c r="D86" s="516" t="s">
        <v>749</v>
      </c>
      <c r="E86" s="516" t="s">
        <v>811</v>
      </c>
      <c r="F86" s="516" t="s">
        <v>812</v>
      </c>
      <c r="G86" s="516" t="s">
        <v>808</v>
      </c>
      <c r="H86" s="516" t="s">
        <v>809</v>
      </c>
      <c r="I86" s="428"/>
      <c r="J86" s="428"/>
      <c r="K86" s="428"/>
      <c r="L86" s="428"/>
      <c r="M86" s="428"/>
      <c r="N86" s="428"/>
      <c r="O86" s="428"/>
      <c r="P86" s="428"/>
      <c r="Q86" s="428"/>
      <c r="R86" s="428"/>
      <c r="S86" s="428"/>
      <c r="T86" s="428"/>
      <c r="U86" s="428"/>
      <c r="V86" s="428"/>
      <c r="W86" s="428"/>
      <c r="X86" s="428"/>
      <c r="Y86" s="428"/>
      <c r="Z86" s="428"/>
    </row>
    <row r="87" spans="1:26" ht="28">
      <c r="A87" s="515" t="s">
        <v>194</v>
      </c>
      <c r="B87" s="515" t="s">
        <v>521</v>
      </c>
      <c r="C87" s="516" t="s">
        <v>522</v>
      </c>
      <c r="D87" s="516" t="s">
        <v>213</v>
      </c>
      <c r="E87" s="516" t="s">
        <v>821</v>
      </c>
      <c r="F87" s="516" t="s">
        <v>829</v>
      </c>
      <c r="G87" s="516" t="s">
        <v>884</v>
      </c>
      <c r="H87" s="516" t="s">
        <v>831</v>
      </c>
      <c r="I87" s="428"/>
      <c r="J87" s="428"/>
      <c r="K87" s="428"/>
      <c r="L87" s="428"/>
      <c r="M87" s="428"/>
      <c r="N87" s="428"/>
      <c r="O87" s="428"/>
      <c r="P87" s="428"/>
      <c r="Q87" s="428"/>
      <c r="R87" s="428"/>
      <c r="S87" s="428"/>
      <c r="T87" s="428"/>
      <c r="U87" s="428"/>
      <c r="V87" s="428"/>
      <c r="W87" s="428"/>
      <c r="X87" s="428"/>
      <c r="Y87" s="428"/>
      <c r="Z87" s="428"/>
    </row>
    <row r="88" spans="1:26" ht="14">
      <c r="A88" s="515" t="s">
        <v>194</v>
      </c>
      <c r="B88" s="515"/>
      <c r="C88" s="516"/>
      <c r="D88" s="516" t="s">
        <v>876</v>
      </c>
      <c r="E88" s="516" t="s">
        <v>804</v>
      </c>
      <c r="F88" s="516" t="s">
        <v>804</v>
      </c>
      <c r="G88" s="516" t="s">
        <v>805</v>
      </c>
      <c r="H88" s="516" t="s">
        <v>806</v>
      </c>
      <c r="I88" s="428"/>
      <c r="J88" s="428"/>
      <c r="K88" s="428"/>
      <c r="L88" s="428"/>
      <c r="M88" s="428"/>
      <c r="N88" s="428"/>
      <c r="O88" s="428"/>
      <c r="P88" s="428"/>
      <c r="Q88" s="428"/>
      <c r="R88" s="428"/>
      <c r="S88" s="428"/>
      <c r="T88" s="428"/>
      <c r="U88" s="428"/>
      <c r="V88" s="428"/>
      <c r="W88" s="428"/>
      <c r="X88" s="428"/>
      <c r="Y88" s="428"/>
      <c r="Z88" s="428"/>
    </row>
    <row r="89" spans="1:26" ht="28">
      <c r="A89" s="515" t="s">
        <v>194</v>
      </c>
      <c r="B89" s="515" t="s">
        <v>511</v>
      </c>
      <c r="C89" s="516"/>
      <c r="D89" s="516" t="s">
        <v>877</v>
      </c>
      <c r="E89" s="516" t="s">
        <v>811</v>
      </c>
      <c r="F89" s="516" t="s">
        <v>812</v>
      </c>
      <c r="G89" s="516" t="s">
        <v>808</v>
      </c>
      <c r="H89" s="516" t="s">
        <v>809</v>
      </c>
      <c r="I89" s="428"/>
      <c r="J89" s="428"/>
      <c r="K89" s="428"/>
      <c r="L89" s="428"/>
      <c r="M89" s="428"/>
      <c r="N89" s="428"/>
      <c r="O89" s="428"/>
      <c r="P89" s="428"/>
      <c r="Q89" s="428"/>
      <c r="R89" s="428"/>
      <c r="S89" s="428"/>
      <c r="T89" s="428"/>
      <c r="U89" s="428"/>
      <c r="V89" s="428"/>
      <c r="W89" s="428"/>
      <c r="X89" s="428"/>
      <c r="Y89" s="428"/>
      <c r="Z89" s="428"/>
    </row>
    <row r="90" spans="1:26" ht="14">
      <c r="A90" s="515" t="s">
        <v>194</v>
      </c>
      <c r="B90" s="515" t="s">
        <v>513</v>
      </c>
      <c r="C90" s="516"/>
      <c r="D90" s="516" t="s">
        <v>878</v>
      </c>
      <c r="E90" s="516" t="s">
        <v>873</v>
      </c>
      <c r="F90" s="516" t="s">
        <v>879</v>
      </c>
      <c r="G90" s="516" t="s">
        <v>875</v>
      </c>
      <c r="H90" s="516" t="s">
        <v>828</v>
      </c>
      <c r="I90" s="428"/>
      <c r="J90" s="428"/>
      <c r="K90" s="428"/>
      <c r="L90" s="428"/>
      <c r="M90" s="428"/>
      <c r="N90" s="428"/>
      <c r="O90" s="428"/>
      <c r="P90" s="428"/>
      <c r="Q90" s="428"/>
      <c r="R90" s="428"/>
      <c r="S90" s="428"/>
      <c r="T90" s="428"/>
      <c r="U90" s="428"/>
      <c r="V90" s="428"/>
      <c r="W90" s="428"/>
      <c r="X90" s="428"/>
      <c r="Y90" s="428"/>
      <c r="Z90" s="428"/>
    </row>
    <row r="91" spans="1:26" ht="28">
      <c r="A91" s="515" t="s">
        <v>194</v>
      </c>
      <c r="B91" s="515" t="s">
        <v>517</v>
      </c>
      <c r="C91" s="516"/>
      <c r="D91" s="516" t="s">
        <v>880</v>
      </c>
      <c r="E91" s="516" t="s">
        <v>873</v>
      </c>
      <c r="F91" s="516" t="s">
        <v>879</v>
      </c>
      <c r="G91" s="516" t="s">
        <v>827</v>
      </c>
      <c r="H91" s="516" t="s">
        <v>828</v>
      </c>
      <c r="I91" s="428"/>
      <c r="J91" s="428"/>
      <c r="K91" s="428"/>
      <c r="L91" s="428"/>
      <c r="M91" s="428"/>
      <c r="N91" s="428"/>
      <c r="O91" s="428"/>
      <c r="P91" s="428"/>
      <c r="Q91" s="428"/>
      <c r="R91" s="428"/>
      <c r="S91" s="428"/>
      <c r="T91" s="428"/>
      <c r="U91" s="428"/>
      <c r="V91" s="428"/>
      <c r="W91" s="428"/>
      <c r="X91" s="428"/>
      <c r="Y91" s="428"/>
      <c r="Z91" s="428"/>
    </row>
    <row r="92" spans="1:26" ht="28">
      <c r="A92" s="515" t="s">
        <v>194</v>
      </c>
      <c r="B92" s="515" t="s">
        <v>519</v>
      </c>
      <c r="C92" s="516"/>
      <c r="D92" s="516" t="s">
        <v>881</v>
      </c>
      <c r="E92" s="516" t="s">
        <v>834</v>
      </c>
      <c r="F92" s="516" t="s">
        <v>882</v>
      </c>
      <c r="G92" s="516" t="s">
        <v>875</v>
      </c>
      <c r="H92" s="516" t="s">
        <v>828</v>
      </c>
      <c r="I92" s="428"/>
      <c r="J92" s="428"/>
      <c r="K92" s="428"/>
      <c r="L92" s="428"/>
      <c r="M92" s="428"/>
      <c r="N92" s="428"/>
      <c r="O92" s="428"/>
      <c r="P92" s="428"/>
      <c r="Q92" s="428"/>
      <c r="R92" s="428"/>
      <c r="S92" s="428"/>
      <c r="T92" s="428"/>
      <c r="U92" s="428"/>
      <c r="V92" s="428"/>
      <c r="W92" s="428"/>
      <c r="X92" s="428"/>
      <c r="Y92" s="428"/>
      <c r="Z92" s="428"/>
    </row>
    <row r="93" spans="1:26" ht="14">
      <c r="A93" s="515" t="s">
        <v>194</v>
      </c>
      <c r="B93" s="515" t="s">
        <v>521</v>
      </c>
      <c r="C93" s="516"/>
      <c r="D93" s="516" t="s">
        <v>883</v>
      </c>
      <c r="E93" s="516" t="s">
        <v>821</v>
      </c>
      <c r="F93" s="516" t="s">
        <v>829</v>
      </c>
      <c r="G93" s="516" t="s">
        <v>884</v>
      </c>
      <c r="H93" s="516" t="s">
        <v>831</v>
      </c>
      <c r="I93" s="428"/>
      <c r="J93" s="428"/>
      <c r="K93" s="428"/>
      <c r="L93" s="428"/>
      <c r="M93" s="428"/>
      <c r="N93" s="428"/>
      <c r="O93" s="428"/>
      <c r="P93" s="428"/>
      <c r="Q93" s="428"/>
      <c r="R93" s="428"/>
      <c r="S93" s="428"/>
      <c r="T93" s="428"/>
      <c r="U93" s="428"/>
      <c r="V93" s="428"/>
      <c r="W93" s="428"/>
      <c r="X93" s="428"/>
      <c r="Y93" s="428"/>
      <c r="Z93" s="428"/>
    </row>
    <row r="94" spans="1:26" ht="28">
      <c r="A94" s="515" t="s">
        <v>194</v>
      </c>
      <c r="B94" s="515" t="s">
        <v>523</v>
      </c>
      <c r="C94" s="516"/>
      <c r="D94" s="516" t="s">
        <v>885</v>
      </c>
      <c r="E94" s="516" t="s">
        <v>886</v>
      </c>
      <c r="F94" s="516" t="s">
        <v>826</v>
      </c>
      <c r="G94" s="516" t="s">
        <v>875</v>
      </c>
      <c r="H94" s="516" t="s">
        <v>828</v>
      </c>
      <c r="I94" s="428"/>
      <c r="J94" s="428"/>
      <c r="K94" s="428"/>
      <c r="L94" s="428"/>
      <c r="M94" s="428"/>
      <c r="N94" s="428"/>
      <c r="O94" s="428"/>
      <c r="P94" s="428"/>
      <c r="Q94" s="428"/>
      <c r="R94" s="428"/>
      <c r="S94" s="428"/>
      <c r="T94" s="428"/>
      <c r="U94" s="428"/>
      <c r="V94" s="428"/>
      <c r="W94" s="428"/>
      <c r="X94" s="428"/>
      <c r="Y94" s="428"/>
      <c r="Z94" s="428"/>
    </row>
    <row r="95" spans="1:26" ht="14">
      <c r="A95" s="515" t="s">
        <v>194</v>
      </c>
      <c r="B95" s="515" t="s">
        <v>215</v>
      </c>
      <c r="C95" s="516"/>
      <c r="D95" s="516" t="s">
        <v>887</v>
      </c>
      <c r="E95" s="516" t="s">
        <v>804</v>
      </c>
      <c r="F95" s="516" t="s">
        <v>804</v>
      </c>
      <c r="G95" s="516" t="s">
        <v>805</v>
      </c>
      <c r="H95" s="516" t="s">
        <v>806</v>
      </c>
      <c r="I95" s="428"/>
      <c r="J95" s="428"/>
      <c r="K95" s="428"/>
      <c r="L95" s="428"/>
      <c r="M95" s="428"/>
      <c r="N95" s="428"/>
      <c r="O95" s="428"/>
      <c r="P95" s="428"/>
      <c r="Q95" s="428"/>
      <c r="R95" s="428"/>
      <c r="S95" s="428"/>
      <c r="T95" s="428"/>
      <c r="U95" s="428"/>
      <c r="V95" s="428"/>
      <c r="W95" s="428"/>
      <c r="X95" s="428"/>
      <c r="Y95" s="428"/>
      <c r="Z95" s="428"/>
    </row>
    <row r="96" spans="1:26" ht="14">
      <c r="A96" s="515" t="s">
        <v>215</v>
      </c>
      <c r="B96" s="515"/>
      <c r="C96" s="516"/>
      <c r="D96" s="516" t="s">
        <v>818</v>
      </c>
      <c r="E96" s="516" t="s">
        <v>804</v>
      </c>
      <c r="F96" s="516" t="s">
        <v>804</v>
      </c>
      <c r="G96" s="516" t="s">
        <v>805</v>
      </c>
      <c r="H96" s="516" t="s">
        <v>806</v>
      </c>
      <c r="I96" s="428"/>
      <c r="J96" s="428"/>
      <c r="K96" s="428"/>
      <c r="L96" s="428"/>
      <c r="M96" s="428"/>
      <c r="N96" s="428"/>
      <c r="O96" s="428"/>
      <c r="P96" s="428"/>
      <c r="Q96" s="428"/>
      <c r="R96" s="428"/>
      <c r="S96" s="428"/>
      <c r="T96" s="428"/>
      <c r="U96" s="428"/>
      <c r="V96" s="428"/>
      <c r="W96" s="428"/>
      <c r="X96" s="428"/>
      <c r="Y96" s="428"/>
      <c r="Z96" s="428"/>
    </row>
    <row r="97" spans="1:26" ht="28">
      <c r="A97" s="515" t="s">
        <v>216</v>
      </c>
      <c r="B97" s="515" t="s">
        <v>525</v>
      </c>
      <c r="C97" s="516" t="s">
        <v>526</v>
      </c>
      <c r="D97" s="516" t="s">
        <v>218</v>
      </c>
      <c r="E97" s="516" t="s">
        <v>889</v>
      </c>
      <c r="F97" s="516" t="s">
        <v>882</v>
      </c>
      <c r="G97" s="516" t="s">
        <v>890</v>
      </c>
      <c r="H97" s="516" t="s">
        <v>828</v>
      </c>
      <c r="I97" s="428"/>
      <c r="J97" s="428"/>
      <c r="K97" s="428"/>
      <c r="L97" s="428"/>
      <c r="M97" s="428"/>
      <c r="N97" s="428"/>
      <c r="O97" s="428"/>
      <c r="P97" s="428"/>
      <c r="Q97" s="428"/>
      <c r="R97" s="428"/>
      <c r="S97" s="428"/>
      <c r="T97" s="428"/>
      <c r="U97" s="428"/>
      <c r="V97" s="428"/>
      <c r="W97" s="428"/>
      <c r="X97" s="428"/>
      <c r="Y97" s="428"/>
      <c r="Z97" s="428"/>
    </row>
    <row r="98" spans="1:26" ht="42">
      <c r="A98" s="515" t="s">
        <v>216</v>
      </c>
      <c r="B98" s="515" t="s">
        <v>525</v>
      </c>
      <c r="C98" s="516" t="s">
        <v>527</v>
      </c>
      <c r="D98" s="516" t="s">
        <v>219</v>
      </c>
      <c r="E98" s="516" t="s">
        <v>889</v>
      </c>
      <c r="F98" s="516" t="s">
        <v>882</v>
      </c>
      <c r="G98" s="516" t="s">
        <v>890</v>
      </c>
      <c r="H98" s="516" t="s">
        <v>828</v>
      </c>
      <c r="I98" s="428"/>
      <c r="J98" s="428"/>
      <c r="K98" s="428"/>
      <c r="L98" s="428"/>
      <c r="M98" s="428"/>
      <c r="N98" s="428"/>
      <c r="O98" s="428"/>
      <c r="P98" s="428"/>
      <c r="Q98" s="428"/>
      <c r="R98" s="428"/>
      <c r="S98" s="428"/>
      <c r="T98" s="428"/>
      <c r="U98" s="428"/>
      <c r="V98" s="428"/>
      <c r="W98" s="428"/>
      <c r="X98" s="428"/>
      <c r="Y98" s="428"/>
      <c r="Z98" s="428"/>
    </row>
    <row r="99" spans="1:26" ht="28">
      <c r="A99" s="515" t="s">
        <v>216</v>
      </c>
      <c r="B99" s="515" t="s">
        <v>525</v>
      </c>
      <c r="C99" s="516" t="s">
        <v>528</v>
      </c>
      <c r="D99" s="516" t="s">
        <v>220</v>
      </c>
      <c r="E99" s="516" t="s">
        <v>889</v>
      </c>
      <c r="F99" s="516" t="s">
        <v>882</v>
      </c>
      <c r="G99" s="516" t="s">
        <v>890</v>
      </c>
      <c r="H99" s="516" t="s">
        <v>828</v>
      </c>
      <c r="I99" s="428"/>
      <c r="J99" s="428"/>
      <c r="K99" s="428"/>
      <c r="L99" s="428"/>
      <c r="M99" s="428"/>
      <c r="N99" s="428"/>
      <c r="O99" s="428"/>
      <c r="P99" s="428"/>
      <c r="Q99" s="428"/>
      <c r="R99" s="428"/>
      <c r="S99" s="428"/>
      <c r="T99" s="428"/>
      <c r="U99" s="428"/>
      <c r="V99" s="428"/>
      <c r="W99" s="428"/>
      <c r="X99" s="428"/>
      <c r="Y99" s="428"/>
      <c r="Z99" s="428"/>
    </row>
    <row r="100" spans="1:26" ht="28">
      <c r="A100" s="515" t="s">
        <v>216</v>
      </c>
      <c r="B100" s="515" t="s">
        <v>525</v>
      </c>
      <c r="C100" s="516" t="s">
        <v>529</v>
      </c>
      <c r="D100" s="516" t="s">
        <v>221</v>
      </c>
      <c r="E100" s="516" t="s">
        <v>889</v>
      </c>
      <c r="F100" s="516" t="s">
        <v>882</v>
      </c>
      <c r="G100" s="516" t="s">
        <v>890</v>
      </c>
      <c r="H100" s="516" t="s">
        <v>828</v>
      </c>
      <c r="I100" s="428"/>
      <c r="J100" s="428"/>
      <c r="K100" s="428"/>
      <c r="L100" s="428"/>
      <c r="M100" s="428"/>
      <c r="N100" s="428"/>
      <c r="O100" s="428"/>
      <c r="P100" s="428"/>
      <c r="Q100" s="428"/>
      <c r="R100" s="428"/>
      <c r="S100" s="428"/>
      <c r="T100" s="428"/>
      <c r="U100" s="428"/>
      <c r="V100" s="428"/>
      <c r="W100" s="428"/>
      <c r="X100" s="428"/>
      <c r="Y100" s="428"/>
      <c r="Z100" s="428"/>
    </row>
    <row r="101" spans="1:26" ht="28">
      <c r="A101" s="515" t="s">
        <v>216</v>
      </c>
      <c r="B101" s="515" t="s">
        <v>525</v>
      </c>
      <c r="C101" s="516" t="s">
        <v>215</v>
      </c>
      <c r="D101" s="516" t="s">
        <v>222</v>
      </c>
      <c r="E101" s="516" t="s">
        <v>889</v>
      </c>
      <c r="F101" s="516" t="s">
        <v>882</v>
      </c>
      <c r="G101" s="516" t="s">
        <v>890</v>
      </c>
      <c r="H101" s="516" t="s">
        <v>828</v>
      </c>
      <c r="I101" s="428"/>
      <c r="J101" s="428"/>
      <c r="K101" s="428"/>
      <c r="L101" s="428"/>
      <c r="M101" s="428"/>
      <c r="N101" s="428"/>
      <c r="O101" s="428"/>
      <c r="P101" s="428"/>
      <c r="Q101" s="428"/>
      <c r="R101" s="428"/>
      <c r="S101" s="428"/>
      <c r="T101" s="428"/>
      <c r="U101" s="428"/>
      <c r="V101" s="428"/>
      <c r="W101" s="428"/>
      <c r="X101" s="428"/>
      <c r="Y101" s="428"/>
      <c r="Z101" s="428"/>
    </row>
    <row r="102" spans="1:26" ht="42">
      <c r="A102" s="515" t="s">
        <v>216</v>
      </c>
      <c r="B102" s="515" t="s">
        <v>525</v>
      </c>
      <c r="C102" s="516" t="s">
        <v>530</v>
      </c>
      <c r="D102" s="516" t="s">
        <v>223</v>
      </c>
      <c r="E102" s="516" t="s">
        <v>889</v>
      </c>
      <c r="F102" s="516" t="s">
        <v>882</v>
      </c>
      <c r="G102" s="516" t="s">
        <v>890</v>
      </c>
      <c r="H102" s="516" t="s">
        <v>828</v>
      </c>
      <c r="I102" s="428"/>
      <c r="J102" s="428"/>
      <c r="K102" s="428"/>
      <c r="L102" s="428"/>
      <c r="M102" s="428"/>
      <c r="N102" s="428"/>
      <c r="O102" s="428"/>
      <c r="P102" s="428"/>
      <c r="Q102" s="428"/>
      <c r="R102" s="428"/>
      <c r="S102" s="428"/>
      <c r="T102" s="428"/>
      <c r="U102" s="428"/>
      <c r="V102" s="428"/>
      <c r="W102" s="428"/>
      <c r="X102" s="428"/>
      <c r="Y102" s="428"/>
      <c r="Z102" s="428"/>
    </row>
    <row r="103" spans="1:26" ht="42">
      <c r="A103" s="515" t="s">
        <v>216</v>
      </c>
      <c r="B103" s="515" t="s">
        <v>531</v>
      </c>
      <c r="C103" s="516" t="s">
        <v>532</v>
      </c>
      <c r="D103" s="516" t="s">
        <v>225</v>
      </c>
      <c r="E103" s="516" t="s">
        <v>889</v>
      </c>
      <c r="F103" s="516" t="s">
        <v>882</v>
      </c>
      <c r="G103" s="516" t="s">
        <v>890</v>
      </c>
      <c r="H103" s="516" t="s">
        <v>828</v>
      </c>
      <c r="I103" s="428"/>
      <c r="J103" s="428"/>
      <c r="K103" s="428"/>
      <c r="L103" s="428"/>
      <c r="M103" s="428"/>
      <c r="N103" s="428"/>
      <c r="O103" s="428"/>
      <c r="P103" s="428"/>
      <c r="Q103" s="428"/>
      <c r="R103" s="428"/>
      <c r="S103" s="428"/>
      <c r="T103" s="428"/>
      <c r="U103" s="428"/>
      <c r="V103" s="428"/>
      <c r="W103" s="428"/>
      <c r="X103" s="428"/>
      <c r="Y103" s="428"/>
      <c r="Z103" s="428"/>
    </row>
    <row r="104" spans="1:26" ht="28">
      <c r="A104" s="515" t="s">
        <v>216</v>
      </c>
      <c r="B104" s="515"/>
      <c r="C104" s="516"/>
      <c r="D104" s="516" t="s">
        <v>888</v>
      </c>
      <c r="E104" s="516" t="s">
        <v>889</v>
      </c>
      <c r="F104" s="516" t="s">
        <v>882</v>
      </c>
      <c r="G104" s="516" t="s">
        <v>890</v>
      </c>
      <c r="H104" s="516" t="s">
        <v>828</v>
      </c>
      <c r="I104" s="428"/>
      <c r="J104" s="428"/>
      <c r="K104" s="428"/>
      <c r="L104" s="428"/>
      <c r="M104" s="428"/>
      <c r="N104" s="428"/>
      <c r="O104" s="428"/>
      <c r="P104" s="428"/>
      <c r="Q104" s="428"/>
      <c r="R104" s="428"/>
      <c r="S104" s="428"/>
      <c r="T104" s="428"/>
      <c r="U104" s="428"/>
      <c r="V104" s="428"/>
      <c r="W104" s="428"/>
      <c r="X104" s="428"/>
      <c r="Y104" s="428"/>
      <c r="Z104" s="428"/>
    </row>
    <row r="105" spans="1:26" ht="28">
      <c r="A105" s="515" t="s">
        <v>216</v>
      </c>
      <c r="B105" s="515" t="s">
        <v>525</v>
      </c>
      <c r="C105" s="516"/>
      <c r="D105" s="516" t="s">
        <v>891</v>
      </c>
      <c r="E105" s="516" t="s">
        <v>889</v>
      </c>
      <c r="F105" s="516" t="s">
        <v>882</v>
      </c>
      <c r="G105" s="516" t="s">
        <v>890</v>
      </c>
      <c r="H105" s="516" t="s">
        <v>828</v>
      </c>
      <c r="I105" s="428"/>
      <c r="J105" s="428"/>
      <c r="K105" s="428"/>
      <c r="L105" s="428"/>
      <c r="M105" s="428"/>
      <c r="N105" s="428"/>
      <c r="O105" s="428"/>
      <c r="P105" s="428"/>
      <c r="Q105" s="428"/>
      <c r="R105" s="428"/>
      <c r="S105" s="428"/>
      <c r="T105" s="428"/>
      <c r="U105" s="428"/>
      <c r="V105" s="428"/>
      <c r="W105" s="428"/>
      <c r="X105" s="428"/>
      <c r="Y105" s="428"/>
      <c r="Z105" s="428"/>
    </row>
    <row r="106" spans="1:26" ht="28">
      <c r="A106" s="515" t="s">
        <v>216</v>
      </c>
      <c r="B106" s="515" t="s">
        <v>531</v>
      </c>
      <c r="C106" s="516"/>
      <c r="D106" s="516" t="s">
        <v>892</v>
      </c>
      <c r="E106" s="516" t="s">
        <v>889</v>
      </c>
      <c r="F106" s="516" t="s">
        <v>882</v>
      </c>
      <c r="G106" s="516" t="s">
        <v>890</v>
      </c>
      <c r="H106" s="516" t="s">
        <v>828</v>
      </c>
      <c r="I106" s="428"/>
      <c r="J106" s="428"/>
      <c r="K106" s="428"/>
      <c r="L106" s="428"/>
      <c r="M106" s="428"/>
      <c r="N106" s="428"/>
      <c r="O106" s="428"/>
      <c r="P106" s="428"/>
      <c r="Q106" s="428"/>
      <c r="R106" s="428"/>
      <c r="S106" s="428"/>
      <c r="T106" s="428"/>
      <c r="U106" s="428"/>
      <c r="V106" s="428"/>
      <c r="W106" s="428"/>
      <c r="X106" s="428"/>
      <c r="Y106" s="428"/>
      <c r="Z106" s="428"/>
    </row>
    <row r="107" spans="1:26" ht="28">
      <c r="A107" s="515" t="s">
        <v>216</v>
      </c>
      <c r="B107" s="515" t="s">
        <v>215</v>
      </c>
      <c r="C107" s="516"/>
      <c r="D107" s="516" t="s">
        <v>893</v>
      </c>
      <c r="E107" s="516" t="s">
        <v>889</v>
      </c>
      <c r="F107" s="516" t="s">
        <v>882</v>
      </c>
      <c r="G107" s="516" t="s">
        <v>890</v>
      </c>
      <c r="H107" s="516" t="s">
        <v>828</v>
      </c>
      <c r="I107" s="428"/>
      <c r="J107" s="428"/>
      <c r="K107" s="428"/>
      <c r="L107" s="428"/>
      <c r="M107" s="428"/>
      <c r="N107" s="428"/>
      <c r="O107" s="428"/>
      <c r="P107" s="428"/>
      <c r="Q107" s="428"/>
      <c r="R107" s="428"/>
      <c r="S107" s="428"/>
      <c r="T107" s="428"/>
      <c r="U107" s="428"/>
      <c r="V107" s="428"/>
      <c r="W107" s="428"/>
      <c r="X107" s="428"/>
      <c r="Y107" s="428"/>
      <c r="Z107" s="428"/>
    </row>
    <row r="108" spans="1:26" ht="28">
      <c r="A108" s="515" t="s">
        <v>226</v>
      </c>
      <c r="B108" s="515" t="s">
        <v>548</v>
      </c>
      <c r="C108" s="516" t="s">
        <v>549</v>
      </c>
      <c r="D108" s="516" t="s">
        <v>238</v>
      </c>
      <c r="E108" s="516" t="s">
        <v>834</v>
      </c>
      <c r="F108" s="516" t="s">
        <v>828</v>
      </c>
      <c r="G108" s="516" t="s">
        <v>900</v>
      </c>
      <c r="H108" s="516" t="s">
        <v>828</v>
      </c>
      <c r="I108" s="428"/>
      <c r="J108" s="428"/>
      <c r="K108" s="428"/>
      <c r="L108" s="428"/>
      <c r="M108" s="428"/>
      <c r="N108" s="428"/>
      <c r="O108" s="428"/>
      <c r="P108" s="428"/>
      <c r="Q108" s="428"/>
      <c r="R108" s="428"/>
      <c r="S108" s="428"/>
      <c r="T108" s="428"/>
      <c r="U108" s="428"/>
      <c r="V108" s="428"/>
      <c r="W108" s="428"/>
      <c r="X108" s="428"/>
      <c r="Y108" s="428"/>
      <c r="Z108" s="428"/>
    </row>
    <row r="109" spans="1:26" ht="28">
      <c r="A109" s="515" t="s">
        <v>226</v>
      </c>
      <c r="B109" s="515" t="s">
        <v>544</v>
      </c>
      <c r="C109" s="516" t="s">
        <v>545</v>
      </c>
      <c r="D109" s="516" t="s">
        <v>233</v>
      </c>
      <c r="E109" s="516" t="s">
        <v>889</v>
      </c>
      <c r="F109" s="516" t="s">
        <v>882</v>
      </c>
      <c r="G109" s="516" t="s">
        <v>890</v>
      </c>
      <c r="H109" s="516" t="s">
        <v>828</v>
      </c>
      <c r="I109" s="428"/>
      <c r="J109" s="428"/>
      <c r="K109" s="428"/>
      <c r="L109" s="428"/>
      <c r="M109" s="428"/>
      <c r="N109" s="428"/>
      <c r="O109" s="428"/>
      <c r="P109" s="428"/>
      <c r="Q109" s="428"/>
      <c r="R109" s="428"/>
      <c r="S109" s="428"/>
      <c r="T109" s="428"/>
      <c r="U109" s="428"/>
      <c r="V109" s="428"/>
      <c r="W109" s="428"/>
      <c r="X109" s="428"/>
      <c r="Y109" s="428"/>
      <c r="Z109" s="428"/>
    </row>
    <row r="110" spans="1:26" ht="28">
      <c r="A110" s="515" t="s">
        <v>226</v>
      </c>
      <c r="B110" s="515" t="s">
        <v>544</v>
      </c>
      <c r="C110" s="516" t="s">
        <v>546</v>
      </c>
      <c r="D110" s="516" t="s">
        <v>234</v>
      </c>
      <c r="E110" s="516" t="s">
        <v>889</v>
      </c>
      <c r="F110" s="516" t="s">
        <v>882</v>
      </c>
      <c r="G110" s="516" t="s">
        <v>890</v>
      </c>
      <c r="H110" s="516" t="s">
        <v>828</v>
      </c>
      <c r="I110" s="428"/>
      <c r="J110" s="428"/>
      <c r="K110" s="428"/>
      <c r="L110" s="428"/>
      <c r="M110" s="428"/>
      <c r="N110" s="428"/>
      <c r="O110" s="428"/>
      <c r="P110" s="428"/>
      <c r="Q110" s="428"/>
      <c r="R110" s="428"/>
      <c r="S110" s="428"/>
      <c r="T110" s="428"/>
      <c r="U110" s="428"/>
      <c r="V110" s="428"/>
      <c r="W110" s="428"/>
      <c r="X110" s="428"/>
      <c r="Y110" s="428"/>
      <c r="Z110" s="428"/>
    </row>
    <row r="111" spans="1:26" ht="28">
      <c r="A111" s="515" t="s">
        <v>226</v>
      </c>
      <c r="B111" s="515" t="s">
        <v>540</v>
      </c>
      <c r="C111" s="516" t="s">
        <v>541</v>
      </c>
      <c r="D111" s="516" t="s">
        <v>228</v>
      </c>
      <c r="E111" s="516" t="s">
        <v>889</v>
      </c>
      <c r="F111" s="516" t="s">
        <v>882</v>
      </c>
      <c r="G111" s="516" t="s">
        <v>890</v>
      </c>
      <c r="H111" s="516" t="s">
        <v>828</v>
      </c>
      <c r="I111" s="428"/>
      <c r="J111" s="428"/>
      <c r="K111" s="428"/>
      <c r="L111" s="428"/>
      <c r="M111" s="428"/>
      <c r="N111" s="428"/>
      <c r="O111" s="428"/>
      <c r="P111" s="428"/>
      <c r="Q111" s="428"/>
      <c r="R111" s="428"/>
      <c r="S111" s="428"/>
      <c r="T111" s="428"/>
      <c r="U111" s="428"/>
      <c r="V111" s="428"/>
      <c r="W111" s="428"/>
      <c r="X111" s="428"/>
      <c r="Y111" s="428"/>
      <c r="Z111" s="428"/>
    </row>
    <row r="112" spans="1:26" ht="42">
      <c r="A112" s="515" t="s">
        <v>226</v>
      </c>
      <c r="B112" s="515" t="s">
        <v>540</v>
      </c>
      <c r="C112" s="516" t="s">
        <v>542</v>
      </c>
      <c r="D112" s="516" t="s">
        <v>229</v>
      </c>
      <c r="E112" s="516" t="s">
        <v>889</v>
      </c>
      <c r="F112" s="516" t="s">
        <v>882</v>
      </c>
      <c r="G112" s="516" t="s">
        <v>890</v>
      </c>
      <c r="H112" s="516" t="s">
        <v>828</v>
      </c>
      <c r="I112" s="428"/>
      <c r="J112" s="428"/>
      <c r="K112" s="428"/>
      <c r="L112" s="428"/>
      <c r="M112" s="428"/>
      <c r="N112" s="428"/>
      <c r="O112" s="428"/>
      <c r="P112" s="428"/>
      <c r="Q112" s="428"/>
      <c r="R112" s="428"/>
      <c r="S112" s="428"/>
      <c r="T112" s="428"/>
      <c r="U112" s="428"/>
      <c r="V112" s="428"/>
      <c r="W112" s="428"/>
      <c r="X112" s="428"/>
      <c r="Y112" s="428"/>
      <c r="Z112" s="428"/>
    </row>
    <row r="113" spans="1:26" ht="28">
      <c r="A113" s="515" t="s">
        <v>226</v>
      </c>
      <c r="B113" s="515" t="s">
        <v>1011</v>
      </c>
      <c r="C113" s="517" t="s">
        <v>1015</v>
      </c>
      <c r="D113" s="516" t="s">
        <v>1019</v>
      </c>
      <c r="E113" s="517" t="s">
        <v>889</v>
      </c>
      <c r="F113" s="517" t="s">
        <v>882</v>
      </c>
      <c r="G113" s="517" t="s">
        <v>890</v>
      </c>
      <c r="H113" s="517" t="s">
        <v>828</v>
      </c>
      <c r="I113" s="428"/>
      <c r="J113" s="428"/>
      <c r="K113" s="428"/>
      <c r="L113" s="428"/>
      <c r="M113" s="428"/>
      <c r="N113" s="428"/>
      <c r="O113" s="428"/>
      <c r="P113" s="428"/>
      <c r="Q113" s="428"/>
      <c r="R113" s="428"/>
      <c r="S113" s="428"/>
      <c r="T113" s="428"/>
      <c r="U113" s="428"/>
      <c r="V113" s="428"/>
      <c r="W113" s="428"/>
      <c r="X113" s="428"/>
      <c r="Y113" s="428"/>
      <c r="Z113" s="428"/>
    </row>
    <row r="114" spans="1:26" ht="28">
      <c r="A114" s="515" t="s">
        <v>226</v>
      </c>
      <c r="B114" s="515" t="s">
        <v>1011</v>
      </c>
      <c r="C114" s="517" t="s">
        <v>1016</v>
      </c>
      <c r="D114" s="516" t="s">
        <v>1020</v>
      </c>
      <c r="E114" s="517" t="s">
        <v>834</v>
      </c>
      <c r="F114" s="517" t="s">
        <v>835</v>
      </c>
      <c r="G114" s="517" t="s">
        <v>842</v>
      </c>
      <c r="H114" s="517" t="s">
        <v>835</v>
      </c>
      <c r="I114" s="428"/>
      <c r="J114" s="428"/>
      <c r="K114" s="428"/>
      <c r="L114" s="428"/>
      <c r="M114" s="428"/>
      <c r="N114" s="428"/>
      <c r="O114" s="428"/>
      <c r="P114" s="428"/>
      <c r="Q114" s="428"/>
      <c r="R114" s="428"/>
      <c r="S114" s="428"/>
      <c r="T114" s="428"/>
      <c r="U114" s="428"/>
      <c r="V114" s="428"/>
      <c r="W114" s="428"/>
      <c r="X114" s="428"/>
      <c r="Y114" s="428"/>
      <c r="Z114" s="428"/>
    </row>
    <row r="115" spans="1:26" ht="28">
      <c r="A115" s="515" t="s">
        <v>226</v>
      </c>
      <c r="B115" s="515" t="s">
        <v>1011</v>
      </c>
      <c r="C115" s="521" t="s">
        <v>1014</v>
      </c>
      <c r="D115" s="516" t="s">
        <v>1018</v>
      </c>
      <c r="E115" s="517" t="s">
        <v>889</v>
      </c>
      <c r="F115" s="517" t="s">
        <v>882</v>
      </c>
      <c r="G115" s="517" t="s">
        <v>890</v>
      </c>
      <c r="H115" s="517" t="s">
        <v>828</v>
      </c>
      <c r="I115" s="428"/>
      <c r="J115" s="428"/>
      <c r="K115" s="428"/>
      <c r="L115" s="428"/>
      <c r="M115" s="428"/>
      <c r="N115" s="428"/>
      <c r="O115" s="428"/>
      <c r="P115" s="428"/>
      <c r="Q115" s="428"/>
      <c r="R115" s="428"/>
      <c r="S115" s="428"/>
      <c r="T115" s="428"/>
      <c r="U115" s="428"/>
      <c r="V115" s="428"/>
      <c r="W115" s="428"/>
      <c r="X115" s="428"/>
      <c r="Y115" s="428"/>
      <c r="Z115" s="428"/>
    </row>
    <row r="116" spans="1:26" ht="28">
      <c r="A116" s="515" t="s">
        <v>226</v>
      </c>
      <c r="B116" s="515" t="s">
        <v>548</v>
      </c>
      <c r="C116" s="516" t="s">
        <v>550</v>
      </c>
      <c r="D116" s="516" t="s">
        <v>240</v>
      </c>
      <c r="E116" s="516" t="s">
        <v>873</v>
      </c>
      <c r="F116" s="516" t="s">
        <v>879</v>
      </c>
      <c r="G116" s="516" t="s">
        <v>827</v>
      </c>
      <c r="H116" s="516" t="s">
        <v>828</v>
      </c>
      <c r="I116" s="428"/>
      <c r="J116" s="428"/>
      <c r="K116" s="428"/>
      <c r="L116" s="428"/>
      <c r="M116" s="428"/>
      <c r="N116" s="428"/>
      <c r="O116" s="428"/>
      <c r="P116" s="428"/>
      <c r="Q116" s="428"/>
      <c r="R116" s="428"/>
      <c r="S116" s="428"/>
      <c r="T116" s="428"/>
      <c r="U116" s="428"/>
      <c r="V116" s="428"/>
      <c r="W116" s="428"/>
      <c r="X116" s="428"/>
      <c r="Y116" s="428"/>
      <c r="Z116" s="428"/>
    </row>
    <row r="117" spans="1:26" ht="28">
      <c r="A117" s="515" t="s">
        <v>226</v>
      </c>
      <c r="B117" s="515" t="s">
        <v>534</v>
      </c>
      <c r="C117" s="516" t="s">
        <v>536</v>
      </c>
      <c r="D117" s="516" t="s">
        <v>249</v>
      </c>
      <c r="E117" s="516" t="s">
        <v>889</v>
      </c>
      <c r="F117" s="516" t="s">
        <v>882</v>
      </c>
      <c r="G117" s="516" t="s">
        <v>890</v>
      </c>
      <c r="H117" s="516" t="s">
        <v>828</v>
      </c>
      <c r="I117" s="428"/>
      <c r="J117" s="428"/>
      <c r="K117" s="428"/>
      <c r="L117" s="428"/>
      <c r="M117" s="428"/>
      <c r="N117" s="428"/>
      <c r="O117" s="428"/>
      <c r="P117" s="428"/>
      <c r="Q117" s="428"/>
      <c r="R117" s="428"/>
      <c r="S117" s="428"/>
      <c r="T117" s="428"/>
      <c r="U117" s="428"/>
      <c r="V117" s="428"/>
      <c r="W117" s="428"/>
      <c r="X117" s="428"/>
      <c r="Y117" s="428"/>
      <c r="Z117" s="428"/>
    </row>
    <row r="118" spans="1:26" ht="28">
      <c r="A118" s="515" t="s">
        <v>226</v>
      </c>
      <c r="B118" s="515" t="s">
        <v>534</v>
      </c>
      <c r="C118" s="516" t="s">
        <v>535</v>
      </c>
      <c r="D118" s="516" t="s">
        <v>250</v>
      </c>
      <c r="E118" s="516" t="s">
        <v>889</v>
      </c>
      <c r="F118" s="516" t="s">
        <v>882</v>
      </c>
      <c r="G118" s="516" t="s">
        <v>890</v>
      </c>
      <c r="H118" s="516" t="s">
        <v>828</v>
      </c>
      <c r="I118" s="428"/>
      <c r="J118" s="428"/>
      <c r="K118" s="428"/>
      <c r="L118" s="428"/>
      <c r="M118" s="428"/>
      <c r="N118" s="428"/>
      <c r="O118" s="428"/>
      <c r="P118" s="428"/>
      <c r="Q118" s="428"/>
      <c r="R118" s="428"/>
      <c r="S118" s="428"/>
      <c r="T118" s="428"/>
      <c r="U118" s="428"/>
      <c r="V118" s="428"/>
      <c r="W118" s="428"/>
      <c r="X118" s="428"/>
      <c r="Y118" s="428"/>
      <c r="Z118" s="428"/>
    </row>
    <row r="119" spans="1:26" ht="14">
      <c r="A119" s="515" t="s">
        <v>226</v>
      </c>
      <c r="B119" s="515" t="s">
        <v>534</v>
      </c>
      <c r="C119" s="516" t="s">
        <v>215</v>
      </c>
      <c r="D119" s="516" t="s">
        <v>251</v>
      </c>
      <c r="E119" s="516" t="s">
        <v>889</v>
      </c>
      <c r="F119" s="516" t="s">
        <v>882</v>
      </c>
      <c r="G119" s="516" t="s">
        <v>890</v>
      </c>
      <c r="H119" s="516" t="s">
        <v>828</v>
      </c>
      <c r="I119" s="428"/>
      <c r="J119" s="428"/>
      <c r="K119" s="428"/>
      <c r="L119" s="428"/>
      <c r="M119" s="428"/>
      <c r="N119" s="428"/>
      <c r="O119" s="428"/>
      <c r="P119" s="428"/>
      <c r="Q119" s="428"/>
      <c r="R119" s="428"/>
      <c r="S119" s="428"/>
      <c r="T119" s="428"/>
      <c r="U119" s="428"/>
      <c r="V119" s="428"/>
      <c r="W119" s="428"/>
      <c r="X119" s="428"/>
      <c r="Y119" s="428"/>
      <c r="Z119" s="428"/>
    </row>
    <row r="120" spans="1:26" ht="14">
      <c r="A120" s="515" t="s">
        <v>226</v>
      </c>
      <c r="B120" s="515" t="s">
        <v>537</v>
      </c>
      <c r="C120" s="516" t="s">
        <v>215</v>
      </c>
      <c r="D120" s="516" t="s">
        <v>244</v>
      </c>
      <c r="E120" s="516" t="s">
        <v>889</v>
      </c>
      <c r="F120" s="516" t="s">
        <v>882</v>
      </c>
      <c r="G120" s="516" t="s">
        <v>890</v>
      </c>
      <c r="H120" s="516" t="s">
        <v>828</v>
      </c>
      <c r="I120" s="428"/>
      <c r="J120" s="428"/>
      <c r="K120" s="428"/>
      <c r="L120" s="428"/>
      <c r="M120" s="428"/>
      <c r="N120" s="428"/>
      <c r="O120" s="428"/>
      <c r="P120" s="428"/>
      <c r="Q120" s="428"/>
      <c r="R120" s="428"/>
      <c r="S120" s="428"/>
      <c r="T120" s="428"/>
      <c r="U120" s="428"/>
      <c r="V120" s="428"/>
      <c r="W120" s="428"/>
      <c r="X120" s="428"/>
      <c r="Y120" s="428"/>
      <c r="Z120" s="428"/>
    </row>
    <row r="121" spans="1:26" ht="28">
      <c r="A121" s="515" t="s">
        <v>226</v>
      </c>
      <c r="B121" s="515" t="s">
        <v>540</v>
      </c>
      <c r="C121" s="516" t="s">
        <v>215</v>
      </c>
      <c r="D121" s="516" t="s">
        <v>230</v>
      </c>
      <c r="E121" s="516" t="s">
        <v>889</v>
      </c>
      <c r="F121" s="516" t="s">
        <v>882</v>
      </c>
      <c r="G121" s="516" t="s">
        <v>890</v>
      </c>
      <c r="H121" s="516" t="s">
        <v>828</v>
      </c>
      <c r="I121" s="428"/>
      <c r="J121" s="428"/>
      <c r="K121" s="428"/>
      <c r="L121" s="428"/>
      <c r="M121" s="428"/>
      <c r="N121" s="428"/>
      <c r="O121" s="428"/>
      <c r="P121" s="428"/>
      <c r="Q121" s="428"/>
      <c r="R121" s="428"/>
      <c r="S121" s="428"/>
      <c r="T121" s="428"/>
      <c r="U121" s="428"/>
      <c r="V121" s="428"/>
      <c r="W121" s="428"/>
      <c r="X121" s="428"/>
      <c r="Y121" s="428"/>
      <c r="Z121" s="428"/>
    </row>
    <row r="122" spans="1:26" ht="28">
      <c r="A122" s="515" t="s">
        <v>226</v>
      </c>
      <c r="B122" s="515" t="s">
        <v>544</v>
      </c>
      <c r="C122" s="516" t="s">
        <v>215</v>
      </c>
      <c r="D122" s="516" t="s">
        <v>235</v>
      </c>
      <c r="E122" s="516" t="s">
        <v>889</v>
      </c>
      <c r="F122" s="516" t="s">
        <v>882</v>
      </c>
      <c r="G122" s="516" t="s">
        <v>890</v>
      </c>
      <c r="H122" s="516" t="s">
        <v>828</v>
      </c>
      <c r="I122" s="428"/>
      <c r="J122" s="428"/>
      <c r="K122" s="428"/>
      <c r="L122" s="428"/>
      <c r="M122" s="428"/>
      <c r="N122" s="428"/>
      <c r="O122" s="428"/>
      <c r="P122" s="428"/>
      <c r="Q122" s="428"/>
      <c r="R122" s="428"/>
      <c r="S122" s="428"/>
      <c r="T122" s="428"/>
      <c r="U122" s="428"/>
      <c r="V122" s="428"/>
      <c r="W122" s="428"/>
      <c r="X122" s="428"/>
      <c r="Y122" s="428"/>
      <c r="Z122" s="428"/>
    </row>
    <row r="123" spans="1:26" ht="28">
      <c r="A123" s="515" t="s">
        <v>226</v>
      </c>
      <c r="B123" s="515" t="s">
        <v>548</v>
      </c>
      <c r="C123" s="516" t="s">
        <v>215</v>
      </c>
      <c r="D123" s="516" t="s">
        <v>241</v>
      </c>
      <c r="E123" s="516" t="s">
        <v>834</v>
      </c>
      <c r="F123" s="516" t="s">
        <v>828</v>
      </c>
      <c r="G123" s="516" t="s">
        <v>900</v>
      </c>
      <c r="H123" s="516" t="s">
        <v>828</v>
      </c>
      <c r="I123" s="428"/>
      <c r="J123" s="428"/>
      <c r="K123" s="428"/>
      <c r="L123" s="428"/>
      <c r="M123" s="428"/>
      <c r="N123" s="428"/>
      <c r="O123" s="428"/>
      <c r="P123" s="428"/>
      <c r="Q123" s="428"/>
      <c r="R123" s="428"/>
      <c r="S123" s="428"/>
      <c r="T123" s="428"/>
      <c r="U123" s="428"/>
      <c r="V123" s="428"/>
      <c r="W123" s="428"/>
      <c r="X123" s="428"/>
      <c r="Y123" s="428"/>
      <c r="Z123" s="428"/>
    </row>
    <row r="124" spans="1:26" ht="28">
      <c r="A124" s="515" t="s">
        <v>226</v>
      </c>
      <c r="B124" s="515" t="s">
        <v>548</v>
      </c>
      <c r="C124" s="516" t="s">
        <v>489</v>
      </c>
      <c r="D124" s="516" t="s">
        <v>242</v>
      </c>
      <c r="E124" s="516" t="s">
        <v>834</v>
      </c>
      <c r="F124" s="516" t="s">
        <v>828</v>
      </c>
      <c r="G124" s="516" t="s">
        <v>900</v>
      </c>
      <c r="H124" s="516" t="s">
        <v>828</v>
      </c>
      <c r="I124" s="428"/>
      <c r="J124" s="428"/>
      <c r="K124" s="428"/>
      <c r="L124" s="428"/>
      <c r="M124" s="428"/>
      <c r="N124" s="428"/>
      <c r="O124" s="428"/>
      <c r="P124" s="428"/>
      <c r="Q124" s="428"/>
      <c r="R124" s="428"/>
      <c r="S124" s="428"/>
      <c r="T124" s="428"/>
      <c r="U124" s="428"/>
      <c r="V124" s="428"/>
      <c r="W124" s="428"/>
      <c r="X124" s="428"/>
      <c r="Y124" s="428"/>
      <c r="Z124" s="428"/>
    </row>
    <row r="125" spans="1:26" ht="28">
      <c r="A125" s="515" t="s">
        <v>226</v>
      </c>
      <c r="B125" s="515" t="s">
        <v>537</v>
      </c>
      <c r="C125" s="516" t="s">
        <v>538</v>
      </c>
      <c r="D125" s="516" t="s">
        <v>245</v>
      </c>
      <c r="E125" s="516" t="s">
        <v>889</v>
      </c>
      <c r="F125" s="516" t="s">
        <v>882</v>
      </c>
      <c r="G125" s="516" t="s">
        <v>890</v>
      </c>
      <c r="H125" s="516" t="s">
        <v>828</v>
      </c>
      <c r="I125" s="428"/>
      <c r="J125" s="428"/>
      <c r="K125" s="428"/>
      <c r="L125" s="428"/>
      <c r="M125" s="428"/>
      <c r="N125" s="428"/>
      <c r="O125" s="428"/>
      <c r="P125" s="428"/>
      <c r="Q125" s="428"/>
      <c r="R125" s="428"/>
      <c r="S125" s="428"/>
      <c r="T125" s="428"/>
      <c r="U125" s="428"/>
      <c r="V125" s="428"/>
      <c r="W125" s="428"/>
      <c r="X125" s="428"/>
      <c r="Y125" s="428"/>
      <c r="Z125" s="428"/>
    </row>
    <row r="126" spans="1:26" ht="28">
      <c r="A126" s="515" t="s">
        <v>226</v>
      </c>
      <c r="B126" s="515" t="s">
        <v>540</v>
      </c>
      <c r="C126" s="516" t="s">
        <v>543</v>
      </c>
      <c r="D126" s="516" t="s">
        <v>335</v>
      </c>
      <c r="E126" s="516" t="s">
        <v>889</v>
      </c>
      <c r="F126" s="516" t="s">
        <v>882</v>
      </c>
      <c r="G126" s="516" t="s">
        <v>890</v>
      </c>
      <c r="H126" s="516" t="s">
        <v>828</v>
      </c>
      <c r="I126" s="428"/>
      <c r="J126" s="428"/>
      <c r="K126" s="428"/>
      <c r="L126" s="428"/>
      <c r="M126" s="428"/>
      <c r="N126" s="428"/>
      <c r="O126" s="428"/>
      <c r="P126" s="428"/>
      <c r="Q126" s="428"/>
      <c r="R126" s="428"/>
      <c r="S126" s="428"/>
      <c r="T126" s="428"/>
      <c r="U126" s="428"/>
      <c r="V126" s="428"/>
      <c r="W126" s="428"/>
      <c r="X126" s="428"/>
      <c r="Y126" s="428"/>
      <c r="Z126" s="428"/>
    </row>
    <row r="127" spans="1:26" ht="28">
      <c r="A127" s="515" t="s">
        <v>226</v>
      </c>
      <c r="B127" s="515" t="s">
        <v>537</v>
      </c>
      <c r="C127" s="516" t="s">
        <v>539</v>
      </c>
      <c r="D127" s="516" t="s">
        <v>247</v>
      </c>
      <c r="E127" s="516" t="s">
        <v>889</v>
      </c>
      <c r="F127" s="516" t="s">
        <v>882</v>
      </c>
      <c r="G127" s="516" t="s">
        <v>890</v>
      </c>
      <c r="H127" s="516" t="s">
        <v>828</v>
      </c>
      <c r="I127" s="428"/>
      <c r="J127" s="428"/>
      <c r="K127" s="428"/>
      <c r="L127" s="428"/>
      <c r="M127" s="428"/>
      <c r="N127" s="428"/>
      <c r="O127" s="428"/>
      <c r="P127" s="428"/>
      <c r="Q127" s="428"/>
      <c r="R127" s="428"/>
      <c r="S127" s="428"/>
      <c r="T127" s="428"/>
      <c r="U127" s="428"/>
      <c r="V127" s="428"/>
      <c r="W127" s="428"/>
      <c r="X127" s="428"/>
      <c r="Y127" s="428"/>
      <c r="Z127" s="428"/>
    </row>
    <row r="128" spans="1:26" ht="28">
      <c r="A128" s="515" t="s">
        <v>226</v>
      </c>
      <c r="B128" s="515" t="s">
        <v>548</v>
      </c>
      <c r="C128" s="517" t="s">
        <v>789</v>
      </c>
      <c r="D128" s="516" t="s">
        <v>1004</v>
      </c>
      <c r="E128" s="521" t="s">
        <v>834</v>
      </c>
      <c r="F128" s="517" t="s">
        <v>828</v>
      </c>
      <c r="G128" s="517" t="s">
        <v>1005</v>
      </c>
      <c r="H128" s="517" t="s">
        <v>828</v>
      </c>
      <c r="I128" s="428"/>
      <c r="J128" s="428"/>
      <c r="K128" s="428"/>
      <c r="L128" s="428"/>
      <c r="M128" s="428"/>
      <c r="N128" s="428"/>
      <c r="O128" s="428"/>
      <c r="P128" s="428"/>
      <c r="Q128" s="428"/>
      <c r="R128" s="428"/>
      <c r="S128" s="428"/>
      <c r="T128" s="428"/>
      <c r="U128" s="428"/>
      <c r="V128" s="428"/>
      <c r="W128" s="428"/>
      <c r="X128" s="428"/>
      <c r="Y128" s="428"/>
      <c r="Z128" s="428"/>
    </row>
    <row r="129" spans="1:26" ht="28">
      <c r="A129" s="515" t="s">
        <v>226</v>
      </c>
      <c r="B129" s="515" t="s">
        <v>544</v>
      </c>
      <c r="C129" s="516" t="s">
        <v>547</v>
      </c>
      <c r="D129" s="516" t="s">
        <v>236</v>
      </c>
      <c r="E129" s="516" t="s">
        <v>889</v>
      </c>
      <c r="F129" s="516" t="s">
        <v>882</v>
      </c>
      <c r="G129" s="516" t="s">
        <v>890</v>
      </c>
      <c r="H129" s="516" t="s">
        <v>828</v>
      </c>
      <c r="I129" s="428"/>
      <c r="J129" s="428"/>
      <c r="K129" s="428"/>
      <c r="L129" s="428"/>
      <c r="M129" s="428"/>
      <c r="N129" s="428"/>
      <c r="O129" s="428"/>
      <c r="P129" s="428"/>
      <c r="Q129" s="428"/>
      <c r="R129" s="428"/>
      <c r="S129" s="428"/>
      <c r="T129" s="428"/>
      <c r="U129" s="428"/>
      <c r="V129" s="428"/>
      <c r="W129" s="428"/>
      <c r="X129" s="428"/>
      <c r="Y129" s="428"/>
      <c r="Z129" s="428"/>
    </row>
    <row r="130" spans="1:26" ht="14">
      <c r="A130" s="515" t="s">
        <v>226</v>
      </c>
      <c r="B130" s="515"/>
      <c r="C130" s="516"/>
      <c r="D130" s="516" t="s">
        <v>894</v>
      </c>
      <c r="E130" s="516" t="s">
        <v>889</v>
      </c>
      <c r="F130" s="516" t="s">
        <v>882</v>
      </c>
      <c r="G130" s="516" t="s">
        <v>890</v>
      </c>
      <c r="H130" s="516" t="s">
        <v>828</v>
      </c>
      <c r="I130" s="428"/>
      <c r="J130" s="428"/>
      <c r="K130" s="428"/>
      <c r="L130" s="428"/>
      <c r="M130" s="428"/>
      <c r="N130" s="428"/>
      <c r="O130" s="428"/>
      <c r="P130" s="428"/>
      <c r="Q130" s="428"/>
      <c r="R130" s="428"/>
      <c r="S130" s="428"/>
      <c r="T130" s="428"/>
      <c r="U130" s="428"/>
      <c r="V130" s="428"/>
      <c r="W130" s="428"/>
      <c r="X130" s="428"/>
      <c r="Y130" s="428"/>
      <c r="Z130" s="428"/>
    </row>
    <row r="131" spans="1:26" ht="14">
      <c r="A131" s="515" t="s">
        <v>226</v>
      </c>
      <c r="B131" s="515" t="s">
        <v>534</v>
      </c>
      <c r="C131" s="516"/>
      <c r="D131" s="516" t="s">
        <v>895</v>
      </c>
      <c r="E131" s="516" t="s">
        <v>889</v>
      </c>
      <c r="F131" s="516" t="s">
        <v>882</v>
      </c>
      <c r="G131" s="516" t="s">
        <v>890</v>
      </c>
      <c r="H131" s="516" t="s">
        <v>828</v>
      </c>
      <c r="I131" s="428"/>
      <c r="J131" s="428"/>
      <c r="K131" s="428"/>
      <c r="L131" s="428"/>
      <c r="M131" s="428"/>
      <c r="N131" s="428"/>
      <c r="O131" s="428"/>
      <c r="P131" s="428"/>
      <c r="Q131" s="428"/>
      <c r="R131" s="428"/>
      <c r="S131" s="428"/>
      <c r="T131" s="428"/>
      <c r="U131" s="428"/>
      <c r="V131" s="428"/>
      <c r="W131" s="428"/>
      <c r="X131" s="428"/>
      <c r="Y131" s="428"/>
      <c r="Z131" s="428"/>
    </row>
    <row r="132" spans="1:26" ht="14">
      <c r="A132" s="515" t="s">
        <v>226</v>
      </c>
      <c r="B132" s="515" t="s">
        <v>537</v>
      </c>
      <c r="C132" s="516"/>
      <c r="D132" s="516" t="s">
        <v>896</v>
      </c>
      <c r="E132" s="516" t="s">
        <v>889</v>
      </c>
      <c r="F132" s="516" t="s">
        <v>882</v>
      </c>
      <c r="G132" s="516" t="s">
        <v>890</v>
      </c>
      <c r="H132" s="516" t="s">
        <v>828</v>
      </c>
      <c r="I132" s="428"/>
      <c r="J132" s="428"/>
      <c r="K132" s="428"/>
      <c r="L132" s="428"/>
      <c r="M132" s="428"/>
      <c r="N132" s="428"/>
      <c r="O132" s="428"/>
      <c r="P132" s="428"/>
      <c r="Q132" s="428"/>
      <c r="R132" s="428"/>
      <c r="S132" s="428"/>
      <c r="T132" s="428"/>
      <c r="U132" s="428"/>
      <c r="V132" s="428"/>
      <c r="W132" s="428"/>
      <c r="X132" s="428"/>
      <c r="Y132" s="428"/>
      <c r="Z132" s="428"/>
    </row>
    <row r="133" spans="1:26" ht="14">
      <c r="A133" s="515" t="s">
        <v>226</v>
      </c>
      <c r="B133" s="515" t="s">
        <v>540</v>
      </c>
      <c r="C133" s="516"/>
      <c r="D133" s="516" t="s">
        <v>897</v>
      </c>
      <c r="E133" s="516" t="s">
        <v>889</v>
      </c>
      <c r="F133" s="516" t="s">
        <v>882</v>
      </c>
      <c r="G133" s="516" t="s">
        <v>890</v>
      </c>
      <c r="H133" s="516" t="s">
        <v>828</v>
      </c>
      <c r="I133" s="428"/>
      <c r="J133" s="428"/>
      <c r="K133" s="428"/>
      <c r="L133" s="428"/>
      <c r="M133" s="428"/>
      <c r="N133" s="428"/>
      <c r="O133" s="428"/>
      <c r="P133" s="428"/>
      <c r="Q133" s="428"/>
      <c r="R133" s="428"/>
      <c r="S133" s="428"/>
      <c r="T133" s="428"/>
      <c r="U133" s="428"/>
      <c r="V133" s="428"/>
      <c r="W133" s="428"/>
      <c r="X133" s="428"/>
      <c r="Y133" s="428"/>
      <c r="Z133" s="428"/>
    </row>
    <row r="134" spans="1:26" ht="28">
      <c r="A134" s="515" t="s">
        <v>226</v>
      </c>
      <c r="B134" s="515" t="s">
        <v>544</v>
      </c>
      <c r="C134" s="516"/>
      <c r="D134" s="516" t="s">
        <v>898</v>
      </c>
      <c r="E134" s="516" t="s">
        <v>889</v>
      </c>
      <c r="F134" s="516" t="s">
        <v>882</v>
      </c>
      <c r="G134" s="516" t="s">
        <v>890</v>
      </c>
      <c r="H134" s="516" t="s">
        <v>828</v>
      </c>
      <c r="I134" s="428"/>
      <c r="J134" s="428"/>
      <c r="K134" s="428"/>
      <c r="L134" s="428"/>
      <c r="M134" s="428"/>
      <c r="N134" s="428"/>
      <c r="O134" s="428"/>
      <c r="P134" s="428"/>
      <c r="Q134" s="428"/>
      <c r="R134" s="428"/>
      <c r="S134" s="428"/>
      <c r="T134" s="428"/>
      <c r="U134" s="428"/>
      <c r="V134" s="428"/>
      <c r="W134" s="428"/>
      <c r="X134" s="428"/>
      <c r="Y134" s="428"/>
      <c r="Z134" s="428"/>
    </row>
    <row r="135" spans="1:26" ht="14">
      <c r="A135" s="515" t="s">
        <v>226</v>
      </c>
      <c r="B135" s="515" t="s">
        <v>548</v>
      </c>
      <c r="C135" s="516"/>
      <c r="D135" s="516" t="s">
        <v>899</v>
      </c>
      <c r="E135" s="516" t="s">
        <v>834</v>
      </c>
      <c r="F135" s="516" t="s">
        <v>828</v>
      </c>
      <c r="G135" s="516" t="s">
        <v>900</v>
      </c>
      <c r="H135" s="516" t="s">
        <v>828</v>
      </c>
      <c r="I135" s="428"/>
      <c r="J135" s="428"/>
      <c r="K135" s="428"/>
      <c r="L135" s="428"/>
      <c r="M135" s="428"/>
      <c r="N135" s="428"/>
      <c r="O135" s="428"/>
      <c r="P135" s="428"/>
      <c r="Q135" s="428"/>
      <c r="R135" s="428"/>
      <c r="S135" s="428"/>
      <c r="T135" s="428"/>
      <c r="U135" s="428"/>
      <c r="V135" s="428"/>
      <c r="W135" s="428"/>
      <c r="X135" s="428"/>
      <c r="Y135" s="428"/>
      <c r="Z135" s="428"/>
    </row>
    <row r="136" spans="1:26" ht="14">
      <c r="A136" s="515" t="s">
        <v>226</v>
      </c>
      <c r="B136" s="515" t="s">
        <v>215</v>
      </c>
      <c r="C136" s="516"/>
      <c r="D136" s="516" t="s">
        <v>901</v>
      </c>
      <c r="E136" s="516" t="s">
        <v>804</v>
      </c>
      <c r="F136" s="516" t="s">
        <v>804</v>
      </c>
      <c r="G136" s="516" t="s">
        <v>805</v>
      </c>
      <c r="H136" s="516" t="s">
        <v>806</v>
      </c>
      <c r="I136" s="428"/>
      <c r="J136" s="428"/>
      <c r="K136" s="428"/>
      <c r="L136" s="428"/>
      <c r="M136" s="428"/>
      <c r="N136" s="428"/>
      <c r="O136" s="428"/>
      <c r="P136" s="428"/>
      <c r="Q136" s="428"/>
      <c r="R136" s="428"/>
      <c r="S136" s="428"/>
      <c r="T136" s="428"/>
      <c r="U136" s="428"/>
      <c r="V136" s="428"/>
      <c r="W136" s="428"/>
      <c r="X136" s="428"/>
      <c r="Y136" s="428"/>
      <c r="Z136" s="428"/>
    </row>
    <row r="137" spans="1:26" ht="14">
      <c r="A137" s="515" t="s">
        <v>226</v>
      </c>
      <c r="B137" s="522" t="s">
        <v>1011</v>
      </c>
      <c r="C137" s="516"/>
      <c r="D137" s="516" t="s">
        <v>1017</v>
      </c>
      <c r="E137" s="517" t="s">
        <v>889</v>
      </c>
      <c r="F137" s="517" t="s">
        <v>882</v>
      </c>
      <c r="G137" s="517" t="s">
        <v>890</v>
      </c>
      <c r="H137" s="517" t="s">
        <v>828</v>
      </c>
      <c r="I137" s="428"/>
      <c r="J137" s="428"/>
      <c r="K137" s="428"/>
      <c r="L137" s="428"/>
      <c r="M137" s="428"/>
      <c r="N137" s="428"/>
      <c r="O137" s="428"/>
      <c r="P137" s="428"/>
      <c r="Q137" s="428"/>
      <c r="R137" s="428"/>
      <c r="S137" s="428"/>
      <c r="T137" s="428"/>
      <c r="U137" s="428"/>
      <c r="V137" s="428"/>
      <c r="W137" s="428"/>
      <c r="X137" s="428"/>
      <c r="Y137" s="428"/>
      <c r="Z137" s="428"/>
    </row>
    <row r="138" spans="1:26" ht="28">
      <c r="A138" s="515" t="s">
        <v>252</v>
      </c>
      <c r="B138" s="515" t="s">
        <v>566</v>
      </c>
      <c r="C138" s="516" t="s">
        <v>567</v>
      </c>
      <c r="D138" s="516" t="s">
        <v>286</v>
      </c>
      <c r="E138" s="516" t="s">
        <v>925</v>
      </c>
      <c r="F138" s="516" t="s">
        <v>867</v>
      </c>
      <c r="G138" s="516" t="s">
        <v>926</v>
      </c>
      <c r="H138" s="516" t="s">
        <v>867</v>
      </c>
      <c r="I138" s="428"/>
      <c r="J138" s="428"/>
      <c r="K138" s="428"/>
      <c r="L138" s="428"/>
      <c r="M138" s="428"/>
      <c r="N138" s="428"/>
      <c r="O138" s="428"/>
      <c r="P138" s="428"/>
      <c r="Q138" s="428"/>
      <c r="R138" s="428"/>
      <c r="S138" s="428"/>
      <c r="T138" s="428"/>
      <c r="U138" s="428"/>
      <c r="V138" s="428"/>
      <c r="W138" s="428"/>
      <c r="X138" s="428"/>
      <c r="Y138" s="428"/>
      <c r="Z138" s="428"/>
    </row>
    <row r="139" spans="1:26" ht="28">
      <c r="A139" s="515" t="s">
        <v>252</v>
      </c>
      <c r="B139" s="515" t="s">
        <v>566</v>
      </c>
      <c r="C139" s="516" t="s">
        <v>568</v>
      </c>
      <c r="D139" s="516" t="s">
        <v>288</v>
      </c>
      <c r="E139" s="516" t="s">
        <v>925</v>
      </c>
      <c r="F139" s="516" t="s">
        <v>867</v>
      </c>
      <c r="G139" s="516" t="s">
        <v>926</v>
      </c>
      <c r="H139" s="516" t="s">
        <v>867</v>
      </c>
      <c r="I139" s="428"/>
      <c r="J139" s="428"/>
      <c r="K139" s="428"/>
      <c r="L139" s="428"/>
      <c r="M139" s="428"/>
      <c r="N139" s="428"/>
      <c r="O139" s="428"/>
      <c r="P139" s="428"/>
      <c r="Q139" s="428"/>
      <c r="R139" s="428"/>
      <c r="S139" s="428"/>
      <c r="T139" s="428"/>
      <c r="U139" s="428"/>
      <c r="V139" s="428"/>
      <c r="W139" s="428"/>
      <c r="X139" s="428"/>
      <c r="Y139" s="428"/>
      <c r="Z139" s="428"/>
    </row>
    <row r="140" spans="1:26" ht="28">
      <c r="A140" s="515" t="s">
        <v>252</v>
      </c>
      <c r="B140" s="515" t="s">
        <v>551</v>
      </c>
      <c r="C140" s="516" t="s">
        <v>552</v>
      </c>
      <c r="D140" s="516" t="s">
        <v>254</v>
      </c>
      <c r="E140" s="516" t="s">
        <v>904</v>
      </c>
      <c r="F140" s="516" t="s">
        <v>905</v>
      </c>
      <c r="G140" s="516" t="s">
        <v>906</v>
      </c>
      <c r="H140" s="516" t="s">
        <v>907</v>
      </c>
      <c r="I140" s="428"/>
      <c r="J140" s="428"/>
      <c r="K140" s="428"/>
      <c r="L140" s="428"/>
      <c r="M140" s="428"/>
      <c r="N140" s="428"/>
      <c r="O140" s="428"/>
      <c r="P140" s="428"/>
      <c r="Q140" s="428"/>
      <c r="R140" s="428"/>
      <c r="S140" s="428"/>
      <c r="T140" s="428"/>
      <c r="U140" s="428"/>
      <c r="V140" s="428"/>
      <c r="W140" s="428"/>
      <c r="X140" s="428"/>
      <c r="Y140" s="428"/>
      <c r="Z140" s="428"/>
    </row>
    <row r="141" spans="1:26" ht="28">
      <c r="A141" s="515" t="s">
        <v>252</v>
      </c>
      <c r="B141" s="515" t="s">
        <v>575</v>
      </c>
      <c r="C141" s="516" t="s">
        <v>576</v>
      </c>
      <c r="D141" s="516" t="s">
        <v>276</v>
      </c>
      <c r="E141" s="516" t="s">
        <v>929</v>
      </c>
      <c r="F141" s="516" t="s">
        <v>930</v>
      </c>
      <c r="G141" s="516" t="s">
        <v>129</v>
      </c>
      <c r="H141" s="516" t="s">
        <v>867</v>
      </c>
      <c r="I141" s="428"/>
      <c r="J141" s="428"/>
      <c r="K141" s="428"/>
      <c r="L141" s="428"/>
      <c r="M141" s="428"/>
      <c r="N141" s="428"/>
      <c r="O141" s="428"/>
      <c r="P141" s="428"/>
      <c r="Q141" s="428"/>
      <c r="R141" s="428"/>
      <c r="S141" s="428"/>
      <c r="T141" s="428"/>
      <c r="U141" s="428"/>
      <c r="V141" s="428"/>
      <c r="W141" s="428"/>
      <c r="X141" s="428"/>
      <c r="Y141" s="428"/>
      <c r="Z141" s="428"/>
    </row>
    <row r="142" spans="1:26" ht="28">
      <c r="A142" s="515" t="s">
        <v>252</v>
      </c>
      <c r="B142" s="515" t="s">
        <v>566</v>
      </c>
      <c r="C142" s="516" t="s">
        <v>569</v>
      </c>
      <c r="D142" s="516" t="s">
        <v>289</v>
      </c>
      <c r="E142" s="516" t="s">
        <v>925</v>
      </c>
      <c r="F142" s="516" t="s">
        <v>867</v>
      </c>
      <c r="G142" s="516" t="s">
        <v>926</v>
      </c>
      <c r="H142" s="516" t="s">
        <v>867</v>
      </c>
      <c r="I142" s="428"/>
      <c r="J142" s="428"/>
      <c r="K142" s="428"/>
      <c r="L142" s="428"/>
      <c r="M142" s="428"/>
      <c r="N142" s="428"/>
      <c r="O142" s="428"/>
      <c r="P142" s="428"/>
      <c r="Q142" s="428"/>
      <c r="R142" s="428"/>
      <c r="S142" s="428"/>
      <c r="T142" s="428"/>
      <c r="U142" s="428"/>
      <c r="V142" s="428"/>
      <c r="W142" s="428"/>
      <c r="X142" s="428"/>
      <c r="Y142" s="428"/>
      <c r="Z142" s="428"/>
    </row>
    <row r="143" spans="1:26" ht="28">
      <c r="A143" s="515" t="s">
        <v>252</v>
      </c>
      <c r="B143" s="515" t="s">
        <v>559</v>
      </c>
      <c r="C143" s="516" t="s">
        <v>560</v>
      </c>
      <c r="D143" s="516" t="s">
        <v>266</v>
      </c>
      <c r="E143" s="516" t="s">
        <v>916</v>
      </c>
      <c r="F143" s="516" t="s">
        <v>815</v>
      </c>
      <c r="G143" s="516" t="s">
        <v>916</v>
      </c>
      <c r="H143" s="516" t="s">
        <v>815</v>
      </c>
      <c r="I143" s="428"/>
      <c r="J143" s="428"/>
      <c r="K143" s="428"/>
      <c r="L143" s="428"/>
      <c r="M143" s="428"/>
      <c r="N143" s="428"/>
      <c r="O143" s="428"/>
      <c r="P143" s="428"/>
      <c r="Q143" s="428"/>
      <c r="R143" s="428"/>
      <c r="S143" s="428"/>
      <c r="T143" s="428"/>
      <c r="U143" s="428"/>
      <c r="V143" s="428"/>
      <c r="W143" s="428"/>
      <c r="X143" s="428"/>
      <c r="Y143" s="428"/>
      <c r="Z143" s="428"/>
    </row>
    <row r="144" spans="1:26" ht="28">
      <c r="A144" s="515" t="s">
        <v>252</v>
      </c>
      <c r="B144" s="515" t="s">
        <v>575</v>
      </c>
      <c r="C144" s="516" t="s">
        <v>577</v>
      </c>
      <c r="D144" s="516" t="s">
        <v>278</v>
      </c>
      <c r="E144" s="516" t="s">
        <v>821</v>
      </c>
      <c r="F144" s="516" t="s">
        <v>931</v>
      </c>
      <c r="G144" s="516" t="s">
        <v>932</v>
      </c>
      <c r="H144" s="516" t="s">
        <v>867</v>
      </c>
      <c r="I144" s="428"/>
      <c r="J144" s="428"/>
      <c r="K144" s="428"/>
      <c r="L144" s="428"/>
      <c r="M144" s="428"/>
      <c r="N144" s="428"/>
      <c r="O144" s="428"/>
      <c r="P144" s="428"/>
      <c r="Q144" s="428"/>
      <c r="R144" s="428"/>
      <c r="S144" s="428"/>
      <c r="T144" s="428"/>
      <c r="U144" s="428"/>
      <c r="V144" s="428"/>
      <c r="W144" s="428"/>
      <c r="X144" s="428"/>
      <c r="Y144" s="428"/>
      <c r="Z144" s="428"/>
    </row>
    <row r="145" spans="1:26" ht="42">
      <c r="A145" s="515" t="s">
        <v>252</v>
      </c>
      <c r="B145" s="515" t="s">
        <v>559</v>
      </c>
      <c r="C145" s="516" t="s">
        <v>561</v>
      </c>
      <c r="D145" s="516" t="s">
        <v>267</v>
      </c>
      <c r="E145" s="516" t="s">
        <v>915</v>
      </c>
      <c r="F145" s="516" t="s">
        <v>867</v>
      </c>
      <c r="G145" s="516" t="s">
        <v>917</v>
      </c>
      <c r="H145" s="516" t="s">
        <v>867</v>
      </c>
      <c r="I145" s="428"/>
      <c r="J145" s="428"/>
      <c r="K145" s="428"/>
      <c r="L145" s="428"/>
      <c r="M145" s="428"/>
      <c r="N145" s="428"/>
      <c r="O145" s="428"/>
      <c r="P145" s="428"/>
      <c r="Q145" s="428"/>
      <c r="R145" s="428"/>
      <c r="S145" s="428"/>
      <c r="T145" s="428"/>
      <c r="U145" s="428"/>
      <c r="V145" s="428"/>
      <c r="W145" s="428"/>
      <c r="X145" s="428"/>
      <c r="Y145" s="428"/>
      <c r="Z145" s="428"/>
    </row>
    <row r="146" spans="1:26" ht="28">
      <c r="A146" s="515" t="s">
        <v>252</v>
      </c>
      <c r="B146" s="515" t="s">
        <v>575</v>
      </c>
      <c r="C146" s="516" t="s">
        <v>578</v>
      </c>
      <c r="D146" s="516" t="s">
        <v>280</v>
      </c>
      <c r="E146" s="516" t="s">
        <v>852</v>
      </c>
      <c r="F146" s="516" t="s">
        <v>905</v>
      </c>
      <c r="G146" s="516" t="s">
        <v>906</v>
      </c>
      <c r="H146" s="516" t="s">
        <v>907</v>
      </c>
      <c r="I146" s="428"/>
      <c r="J146" s="428"/>
      <c r="K146" s="428"/>
      <c r="L146" s="428"/>
      <c r="M146" s="428"/>
      <c r="N146" s="428"/>
      <c r="O146" s="428"/>
      <c r="P146" s="428"/>
      <c r="Q146" s="428"/>
      <c r="R146" s="428"/>
      <c r="S146" s="428"/>
      <c r="T146" s="428"/>
      <c r="U146" s="428"/>
      <c r="V146" s="428"/>
      <c r="W146" s="428"/>
      <c r="X146" s="428"/>
      <c r="Y146" s="428"/>
      <c r="Z146" s="428"/>
    </row>
    <row r="147" spans="1:26" ht="14">
      <c r="A147" s="515" t="s">
        <v>252</v>
      </c>
      <c r="B147" s="515" t="s">
        <v>551</v>
      </c>
      <c r="C147" s="516" t="s">
        <v>215</v>
      </c>
      <c r="D147" s="516" t="s">
        <v>256</v>
      </c>
      <c r="E147" s="516" t="s">
        <v>804</v>
      </c>
      <c r="F147" s="516" t="s">
        <v>804</v>
      </c>
      <c r="G147" s="516" t="s">
        <v>805</v>
      </c>
      <c r="H147" s="516" t="s">
        <v>806</v>
      </c>
      <c r="I147" s="428"/>
      <c r="J147" s="428"/>
      <c r="K147" s="428"/>
      <c r="L147" s="428"/>
      <c r="M147" s="428"/>
      <c r="N147" s="428"/>
      <c r="O147" s="428"/>
      <c r="P147" s="428"/>
      <c r="Q147" s="428"/>
      <c r="R147" s="428"/>
      <c r="S147" s="428"/>
      <c r="T147" s="428"/>
      <c r="U147" s="428"/>
      <c r="V147" s="428"/>
      <c r="W147" s="428"/>
      <c r="X147" s="428"/>
      <c r="Y147" s="428"/>
      <c r="Z147" s="428"/>
    </row>
    <row r="148" spans="1:26" ht="28">
      <c r="A148" s="515" t="s">
        <v>252</v>
      </c>
      <c r="B148" s="515" t="s">
        <v>555</v>
      </c>
      <c r="C148" s="516" t="s">
        <v>215</v>
      </c>
      <c r="D148" s="516" t="s">
        <v>260</v>
      </c>
      <c r="E148" s="516" t="s">
        <v>912</v>
      </c>
      <c r="F148" s="516" t="s">
        <v>867</v>
      </c>
      <c r="G148" s="516" t="s">
        <v>913</v>
      </c>
      <c r="H148" s="516" t="s">
        <v>867</v>
      </c>
      <c r="I148" s="428"/>
      <c r="J148" s="428"/>
      <c r="K148" s="428"/>
      <c r="L148" s="428"/>
      <c r="M148" s="428"/>
      <c r="N148" s="428"/>
      <c r="O148" s="428"/>
      <c r="P148" s="428"/>
      <c r="Q148" s="428"/>
      <c r="R148" s="428"/>
      <c r="S148" s="428"/>
      <c r="T148" s="428"/>
      <c r="U148" s="428"/>
      <c r="V148" s="428"/>
      <c r="W148" s="428"/>
      <c r="X148" s="428"/>
      <c r="Y148" s="428"/>
      <c r="Z148" s="428"/>
    </row>
    <row r="149" spans="1:26" ht="14">
      <c r="A149" s="515" t="s">
        <v>252</v>
      </c>
      <c r="B149" s="515" t="s">
        <v>559</v>
      </c>
      <c r="C149" s="516" t="s">
        <v>215</v>
      </c>
      <c r="D149" s="516" t="s">
        <v>268</v>
      </c>
      <c r="E149" s="516" t="s">
        <v>915</v>
      </c>
      <c r="F149" s="516" t="s">
        <v>867</v>
      </c>
      <c r="G149" s="516" t="s">
        <v>917</v>
      </c>
      <c r="H149" s="516" t="s">
        <v>867</v>
      </c>
      <c r="I149" s="428"/>
      <c r="J149" s="428"/>
      <c r="K149" s="428"/>
      <c r="L149" s="428"/>
      <c r="M149" s="428"/>
      <c r="N149" s="428"/>
      <c r="O149" s="428"/>
      <c r="P149" s="428"/>
      <c r="Q149" s="428"/>
      <c r="R149" s="428"/>
      <c r="S149" s="428"/>
      <c r="T149" s="428"/>
      <c r="U149" s="428"/>
      <c r="V149" s="428"/>
      <c r="W149" s="428"/>
      <c r="X149" s="428"/>
      <c r="Y149" s="428"/>
      <c r="Z149" s="428"/>
    </row>
    <row r="150" spans="1:26" ht="14">
      <c r="A150" s="515" t="s">
        <v>252</v>
      </c>
      <c r="B150" s="515" t="s">
        <v>566</v>
      </c>
      <c r="C150" s="516" t="s">
        <v>215</v>
      </c>
      <c r="D150" s="516" t="s">
        <v>291</v>
      </c>
      <c r="E150" s="516" t="s">
        <v>925</v>
      </c>
      <c r="F150" s="516" t="s">
        <v>867</v>
      </c>
      <c r="G150" s="516" t="s">
        <v>926</v>
      </c>
      <c r="H150" s="516" t="s">
        <v>867</v>
      </c>
      <c r="I150" s="428"/>
      <c r="J150" s="428"/>
      <c r="K150" s="428"/>
      <c r="L150" s="428"/>
      <c r="M150" s="428"/>
      <c r="N150" s="428"/>
      <c r="O150" s="428"/>
      <c r="P150" s="428"/>
      <c r="Q150" s="428"/>
      <c r="R150" s="428"/>
      <c r="S150" s="428"/>
      <c r="T150" s="428"/>
      <c r="U150" s="428"/>
      <c r="V150" s="428"/>
      <c r="W150" s="428"/>
      <c r="X150" s="428"/>
      <c r="Y150" s="428"/>
      <c r="Z150" s="428"/>
    </row>
    <row r="151" spans="1:26" ht="28">
      <c r="A151" s="515" t="s">
        <v>252</v>
      </c>
      <c r="B151" s="515" t="s">
        <v>575</v>
      </c>
      <c r="C151" s="516" t="s">
        <v>215</v>
      </c>
      <c r="D151" s="516" t="s">
        <v>281</v>
      </c>
      <c r="E151" s="516" t="s">
        <v>852</v>
      </c>
      <c r="F151" s="516" t="s">
        <v>905</v>
      </c>
      <c r="G151" s="516" t="s">
        <v>906</v>
      </c>
      <c r="H151" s="516" t="s">
        <v>907</v>
      </c>
      <c r="I151" s="428"/>
      <c r="J151" s="428"/>
      <c r="K151" s="428"/>
      <c r="L151" s="428"/>
      <c r="M151" s="428"/>
      <c r="N151" s="428"/>
      <c r="O151" s="428"/>
      <c r="P151" s="428"/>
      <c r="Q151" s="428"/>
      <c r="R151" s="428"/>
      <c r="S151" s="428"/>
      <c r="T151" s="428"/>
      <c r="U151" s="428"/>
      <c r="V151" s="428"/>
      <c r="W151" s="428"/>
      <c r="X151" s="428"/>
      <c r="Y151" s="428"/>
      <c r="Z151" s="428"/>
    </row>
    <row r="152" spans="1:26" ht="28">
      <c r="A152" s="515" t="s">
        <v>252</v>
      </c>
      <c r="B152" s="515" t="s">
        <v>559</v>
      </c>
      <c r="C152" s="516" t="s">
        <v>562</v>
      </c>
      <c r="D152" s="516" t="s">
        <v>270</v>
      </c>
      <c r="E152" s="516" t="s">
        <v>915</v>
      </c>
      <c r="F152" s="516" t="s">
        <v>867</v>
      </c>
      <c r="G152" s="516" t="s">
        <v>917</v>
      </c>
      <c r="H152" s="516" t="s">
        <v>867</v>
      </c>
      <c r="I152" s="428"/>
      <c r="J152" s="428"/>
      <c r="K152" s="428"/>
      <c r="L152" s="428"/>
      <c r="M152" s="428"/>
      <c r="N152" s="428"/>
      <c r="O152" s="428"/>
      <c r="P152" s="428"/>
      <c r="Q152" s="428"/>
      <c r="R152" s="428"/>
      <c r="S152" s="428"/>
      <c r="T152" s="428"/>
      <c r="U152" s="428"/>
      <c r="V152" s="428"/>
      <c r="W152" s="428"/>
      <c r="X152" s="428"/>
      <c r="Y152" s="428"/>
      <c r="Z152" s="428"/>
    </row>
    <row r="153" spans="1:26" ht="28">
      <c r="A153" s="515" t="s">
        <v>252</v>
      </c>
      <c r="B153" s="515" t="s">
        <v>559</v>
      </c>
      <c r="C153" s="516" t="s">
        <v>563</v>
      </c>
      <c r="D153" s="516" t="s">
        <v>271</v>
      </c>
      <c r="E153" s="516" t="s">
        <v>918</v>
      </c>
      <c r="F153" s="516" t="s">
        <v>867</v>
      </c>
      <c r="G153" s="516" t="s">
        <v>919</v>
      </c>
      <c r="H153" s="516" t="s">
        <v>867</v>
      </c>
      <c r="I153" s="428"/>
      <c r="J153" s="428"/>
      <c r="K153" s="428"/>
      <c r="L153" s="428"/>
      <c r="M153" s="428"/>
      <c r="N153" s="428"/>
      <c r="O153" s="428"/>
      <c r="P153" s="428"/>
      <c r="Q153" s="428"/>
      <c r="R153" s="428"/>
      <c r="S153" s="428"/>
      <c r="T153" s="428"/>
      <c r="U153" s="428"/>
      <c r="V153" s="428"/>
      <c r="W153" s="428"/>
      <c r="X153" s="428"/>
      <c r="Y153" s="428"/>
      <c r="Z153" s="428"/>
    </row>
    <row r="154" spans="1:26" ht="28">
      <c r="A154" s="515" t="s">
        <v>252</v>
      </c>
      <c r="B154" s="515" t="s">
        <v>566</v>
      </c>
      <c r="C154" s="516" t="s">
        <v>571</v>
      </c>
      <c r="D154" s="516" t="s">
        <v>292</v>
      </c>
      <c r="E154" s="516" t="s">
        <v>814</v>
      </c>
      <c r="F154" s="516" t="s">
        <v>927</v>
      </c>
      <c r="G154" s="516" t="s">
        <v>814</v>
      </c>
      <c r="H154" s="516" t="s">
        <v>927</v>
      </c>
      <c r="I154" s="428"/>
      <c r="J154" s="428"/>
      <c r="K154" s="428"/>
      <c r="L154" s="428"/>
      <c r="M154" s="428"/>
      <c r="N154" s="428"/>
      <c r="O154" s="428"/>
      <c r="P154" s="428"/>
      <c r="Q154" s="428"/>
      <c r="R154" s="428"/>
      <c r="S154" s="428"/>
      <c r="T154" s="428"/>
      <c r="U154" s="428"/>
      <c r="V154" s="428"/>
      <c r="W154" s="428"/>
      <c r="X154" s="428"/>
      <c r="Y154" s="428"/>
      <c r="Z154" s="428"/>
    </row>
    <row r="155" spans="1:26" ht="28">
      <c r="A155" s="515" t="s">
        <v>252</v>
      </c>
      <c r="B155" s="515" t="s">
        <v>575</v>
      </c>
      <c r="C155" s="516" t="s">
        <v>579</v>
      </c>
      <c r="D155" s="516" t="s">
        <v>282</v>
      </c>
      <c r="E155" s="516" t="s">
        <v>933</v>
      </c>
      <c r="F155" s="516" t="s">
        <v>867</v>
      </c>
      <c r="G155" s="516" t="s">
        <v>934</v>
      </c>
      <c r="H155" s="516" t="s">
        <v>867</v>
      </c>
      <c r="I155" s="428"/>
      <c r="J155" s="428"/>
      <c r="K155" s="428"/>
      <c r="L155" s="428"/>
      <c r="M155" s="428"/>
      <c r="N155" s="428"/>
      <c r="O155" s="428"/>
      <c r="P155" s="428"/>
      <c r="Q155" s="428"/>
      <c r="R155" s="428"/>
      <c r="S155" s="428"/>
      <c r="T155" s="428"/>
      <c r="U155" s="428"/>
      <c r="V155" s="428"/>
      <c r="W155" s="428"/>
      <c r="X155" s="428"/>
      <c r="Y155" s="428"/>
      <c r="Z155" s="428"/>
    </row>
    <row r="156" spans="1:26" ht="28">
      <c r="A156" s="515" t="s">
        <v>252</v>
      </c>
      <c r="B156" s="515" t="s">
        <v>555</v>
      </c>
      <c r="C156" s="516" t="s">
        <v>556</v>
      </c>
      <c r="D156" s="516" t="s">
        <v>262</v>
      </c>
      <c r="E156" s="516" t="s">
        <v>912</v>
      </c>
      <c r="F156" s="516" t="s">
        <v>867</v>
      </c>
      <c r="G156" s="516" t="s">
        <v>913</v>
      </c>
      <c r="H156" s="516" t="s">
        <v>867</v>
      </c>
      <c r="I156" s="428"/>
      <c r="J156" s="428"/>
      <c r="K156" s="428"/>
      <c r="L156" s="428"/>
      <c r="M156" s="428"/>
      <c r="N156" s="428"/>
      <c r="O156" s="428"/>
      <c r="P156" s="428"/>
      <c r="Q156" s="428"/>
      <c r="R156" s="428"/>
      <c r="S156" s="428"/>
      <c r="T156" s="428"/>
      <c r="U156" s="428"/>
      <c r="V156" s="428"/>
      <c r="W156" s="428"/>
      <c r="X156" s="428"/>
      <c r="Y156" s="428"/>
      <c r="Z156" s="428"/>
    </row>
    <row r="157" spans="1:26" ht="28">
      <c r="A157" s="515" t="s">
        <v>252</v>
      </c>
      <c r="B157" s="515" t="s">
        <v>559</v>
      </c>
      <c r="C157" s="516" t="s">
        <v>564</v>
      </c>
      <c r="D157" s="516" t="s">
        <v>272</v>
      </c>
      <c r="E157" s="516" t="s">
        <v>904</v>
      </c>
      <c r="F157" s="516" t="s">
        <v>905</v>
      </c>
      <c r="G157" s="516" t="s">
        <v>906</v>
      </c>
      <c r="H157" s="516" t="s">
        <v>907</v>
      </c>
      <c r="I157" s="428"/>
      <c r="J157" s="428"/>
      <c r="K157" s="428"/>
      <c r="L157" s="428"/>
      <c r="M157" s="428"/>
      <c r="N157" s="428"/>
      <c r="O157" s="428"/>
      <c r="P157" s="428"/>
      <c r="Q157" s="428"/>
      <c r="R157" s="428"/>
      <c r="S157" s="428"/>
      <c r="T157" s="428"/>
      <c r="U157" s="428"/>
      <c r="V157" s="428"/>
      <c r="W157" s="428"/>
      <c r="X157" s="428"/>
      <c r="Y157" s="428"/>
      <c r="Z157" s="428"/>
    </row>
    <row r="158" spans="1:26" ht="28">
      <c r="A158" s="515" t="s">
        <v>252</v>
      </c>
      <c r="B158" s="515" t="s">
        <v>566</v>
      </c>
      <c r="C158" s="516" t="s">
        <v>572</v>
      </c>
      <c r="D158" s="516" t="s">
        <v>293</v>
      </c>
      <c r="E158" s="516" t="s">
        <v>925</v>
      </c>
      <c r="F158" s="516" t="s">
        <v>867</v>
      </c>
      <c r="G158" s="516" t="s">
        <v>926</v>
      </c>
      <c r="H158" s="516" t="s">
        <v>867</v>
      </c>
      <c r="I158" s="428"/>
      <c r="J158" s="428"/>
      <c r="K158" s="428"/>
      <c r="L158" s="428"/>
      <c r="M158" s="428"/>
      <c r="N158" s="428"/>
      <c r="O158" s="428"/>
      <c r="P158" s="428"/>
      <c r="Q158" s="428"/>
      <c r="R158" s="428"/>
      <c r="S158" s="428"/>
      <c r="T158" s="428"/>
      <c r="U158" s="428"/>
      <c r="V158" s="428"/>
      <c r="W158" s="428"/>
      <c r="X158" s="428"/>
      <c r="Y158" s="428"/>
      <c r="Z158" s="428"/>
    </row>
    <row r="159" spans="1:26" ht="28">
      <c r="A159" s="515" t="s">
        <v>252</v>
      </c>
      <c r="B159" s="515" t="s">
        <v>551</v>
      </c>
      <c r="C159" s="516" t="s">
        <v>553</v>
      </c>
      <c r="D159" s="516" t="s">
        <v>257</v>
      </c>
      <c r="E159" s="516" t="s">
        <v>821</v>
      </c>
      <c r="F159" s="516" t="s">
        <v>841</v>
      </c>
      <c r="G159" s="516" t="s">
        <v>842</v>
      </c>
      <c r="H159" s="516" t="s">
        <v>841</v>
      </c>
      <c r="I159" s="428"/>
      <c r="J159" s="428"/>
      <c r="K159" s="428"/>
      <c r="L159" s="428"/>
      <c r="M159" s="428"/>
      <c r="N159" s="428"/>
      <c r="O159" s="428"/>
      <c r="P159" s="428"/>
      <c r="Q159" s="428"/>
      <c r="R159" s="428"/>
      <c r="S159" s="428"/>
      <c r="T159" s="428"/>
      <c r="U159" s="428"/>
      <c r="V159" s="428"/>
      <c r="W159" s="428"/>
      <c r="X159" s="428"/>
      <c r="Y159" s="428"/>
      <c r="Z159" s="428"/>
    </row>
    <row r="160" spans="1:26" ht="28">
      <c r="A160" s="515" t="s">
        <v>252</v>
      </c>
      <c r="B160" s="515" t="s">
        <v>559</v>
      </c>
      <c r="C160" s="516" t="s">
        <v>565</v>
      </c>
      <c r="D160" s="516" t="s">
        <v>273</v>
      </c>
      <c r="E160" s="516" t="s">
        <v>920</v>
      </c>
      <c r="F160" s="516" t="s">
        <v>921</v>
      </c>
      <c r="G160" s="516" t="s">
        <v>922</v>
      </c>
      <c r="H160" s="516" t="s">
        <v>923</v>
      </c>
      <c r="I160" s="428"/>
      <c r="J160" s="428"/>
      <c r="K160" s="428"/>
      <c r="L160" s="428"/>
      <c r="M160" s="428"/>
      <c r="N160" s="428"/>
      <c r="O160" s="428"/>
      <c r="P160" s="428"/>
      <c r="Q160" s="428"/>
      <c r="R160" s="428"/>
      <c r="S160" s="428"/>
      <c r="T160" s="428"/>
      <c r="U160" s="428"/>
      <c r="V160" s="428"/>
      <c r="W160" s="428"/>
      <c r="X160" s="428"/>
      <c r="Y160" s="428"/>
      <c r="Z160" s="428"/>
    </row>
    <row r="161" spans="1:26" ht="28">
      <c r="A161" s="515" t="s">
        <v>252</v>
      </c>
      <c r="B161" s="515" t="s">
        <v>555</v>
      </c>
      <c r="C161" s="516" t="s">
        <v>557</v>
      </c>
      <c r="D161" s="516" t="s">
        <v>263</v>
      </c>
      <c r="E161" s="516" t="s">
        <v>904</v>
      </c>
      <c r="F161" s="516" t="s">
        <v>905</v>
      </c>
      <c r="G161" s="516" t="s">
        <v>906</v>
      </c>
      <c r="H161" s="516" t="s">
        <v>907</v>
      </c>
      <c r="I161" s="428"/>
      <c r="J161" s="428"/>
      <c r="K161" s="428"/>
      <c r="L161" s="428"/>
      <c r="M161" s="428"/>
      <c r="N161" s="428"/>
      <c r="O161" s="428"/>
      <c r="P161" s="428"/>
      <c r="Q161" s="428"/>
      <c r="R161" s="428"/>
      <c r="S161" s="428"/>
      <c r="T161" s="428"/>
      <c r="U161" s="428"/>
      <c r="V161" s="428"/>
      <c r="W161" s="428"/>
      <c r="X161" s="428"/>
      <c r="Y161" s="428"/>
      <c r="Z161" s="428"/>
    </row>
    <row r="162" spans="1:26" ht="28">
      <c r="A162" s="515" t="s">
        <v>252</v>
      </c>
      <c r="B162" s="515" t="s">
        <v>551</v>
      </c>
      <c r="C162" s="516" t="s">
        <v>554</v>
      </c>
      <c r="D162" s="516" t="s">
        <v>258</v>
      </c>
      <c r="E162" s="516" t="s">
        <v>852</v>
      </c>
      <c r="F162" s="516" t="s">
        <v>908</v>
      </c>
      <c r="G162" s="516" t="s">
        <v>909</v>
      </c>
      <c r="H162" s="516" t="s">
        <v>910</v>
      </c>
      <c r="I162" s="428"/>
      <c r="J162" s="428"/>
      <c r="K162" s="428"/>
      <c r="L162" s="428"/>
      <c r="M162" s="428"/>
      <c r="N162" s="428"/>
      <c r="O162" s="428"/>
      <c r="P162" s="428"/>
      <c r="Q162" s="428"/>
      <c r="R162" s="428"/>
      <c r="S162" s="428"/>
      <c r="T162" s="428"/>
      <c r="U162" s="428"/>
      <c r="V162" s="428"/>
      <c r="W162" s="428"/>
      <c r="X162" s="428"/>
      <c r="Y162" s="428"/>
      <c r="Z162" s="428"/>
    </row>
    <row r="163" spans="1:26" ht="42">
      <c r="A163" s="515" t="s">
        <v>252</v>
      </c>
      <c r="B163" s="515" t="s">
        <v>555</v>
      </c>
      <c r="C163" s="516" t="s">
        <v>558</v>
      </c>
      <c r="D163" s="516" t="s">
        <v>264</v>
      </c>
      <c r="E163" s="516" t="s">
        <v>912</v>
      </c>
      <c r="F163" s="516" t="s">
        <v>867</v>
      </c>
      <c r="G163" s="516" t="s">
        <v>913</v>
      </c>
      <c r="H163" s="516" t="s">
        <v>867</v>
      </c>
      <c r="I163" s="428"/>
      <c r="J163" s="428"/>
      <c r="K163" s="428"/>
      <c r="L163" s="428"/>
      <c r="M163" s="428"/>
      <c r="N163" s="428"/>
      <c r="O163" s="428"/>
      <c r="P163" s="428"/>
      <c r="Q163" s="428"/>
      <c r="R163" s="428"/>
      <c r="S163" s="428"/>
      <c r="T163" s="428"/>
      <c r="U163" s="428"/>
      <c r="V163" s="428"/>
      <c r="W163" s="428"/>
      <c r="X163" s="428"/>
      <c r="Y163" s="428"/>
      <c r="Z163" s="428"/>
    </row>
    <row r="164" spans="1:26" ht="14">
      <c r="A164" s="515" t="s">
        <v>252</v>
      </c>
      <c r="B164" s="515"/>
      <c r="C164" s="516"/>
      <c r="D164" s="516" t="s">
        <v>902</v>
      </c>
      <c r="E164" s="516" t="s">
        <v>804</v>
      </c>
      <c r="F164" s="516" t="s">
        <v>804</v>
      </c>
      <c r="G164" s="516" t="s">
        <v>805</v>
      </c>
      <c r="H164" s="516" t="s">
        <v>806</v>
      </c>
      <c r="I164" s="428"/>
      <c r="J164" s="428"/>
      <c r="K164" s="428"/>
      <c r="L164" s="428"/>
      <c r="M164" s="428"/>
      <c r="N164" s="428"/>
      <c r="O164" s="428"/>
      <c r="P164" s="428"/>
      <c r="Q164" s="428"/>
      <c r="R164" s="428"/>
      <c r="S164" s="428"/>
      <c r="T164" s="428"/>
      <c r="U164" s="428"/>
      <c r="V164" s="428"/>
      <c r="W164" s="428"/>
      <c r="X164" s="428"/>
      <c r="Y164" s="428"/>
      <c r="Z164" s="428"/>
    </row>
    <row r="165" spans="1:26" ht="14">
      <c r="A165" s="515" t="s">
        <v>252</v>
      </c>
      <c r="B165" s="515" t="s">
        <v>551</v>
      </c>
      <c r="C165" s="516"/>
      <c r="D165" s="516" t="s">
        <v>903</v>
      </c>
      <c r="E165" s="516" t="s">
        <v>804</v>
      </c>
      <c r="F165" s="516" t="s">
        <v>804</v>
      </c>
      <c r="G165" s="516" t="s">
        <v>805</v>
      </c>
      <c r="H165" s="516" t="s">
        <v>806</v>
      </c>
      <c r="I165" s="428"/>
      <c r="J165" s="428"/>
      <c r="K165" s="428"/>
      <c r="L165" s="428"/>
      <c r="M165" s="428"/>
      <c r="N165" s="428"/>
      <c r="O165" s="428"/>
      <c r="P165" s="428"/>
      <c r="Q165" s="428"/>
      <c r="R165" s="428"/>
      <c r="S165" s="428"/>
      <c r="T165" s="428"/>
      <c r="U165" s="428"/>
      <c r="V165" s="428"/>
      <c r="W165" s="428"/>
      <c r="X165" s="428"/>
      <c r="Y165" s="428"/>
      <c r="Z165" s="428"/>
    </row>
    <row r="166" spans="1:26" ht="28">
      <c r="A166" s="515" t="s">
        <v>252</v>
      </c>
      <c r="B166" s="515" t="s">
        <v>555</v>
      </c>
      <c r="C166" s="516"/>
      <c r="D166" s="516" t="s">
        <v>911</v>
      </c>
      <c r="E166" s="516" t="s">
        <v>912</v>
      </c>
      <c r="F166" s="516" t="s">
        <v>867</v>
      </c>
      <c r="G166" s="516" t="s">
        <v>913</v>
      </c>
      <c r="H166" s="516" t="s">
        <v>867</v>
      </c>
      <c r="I166" s="428"/>
      <c r="J166" s="428"/>
      <c r="K166" s="428"/>
      <c r="L166" s="428"/>
      <c r="M166" s="428"/>
      <c r="N166" s="428"/>
      <c r="O166" s="428"/>
      <c r="P166" s="428"/>
      <c r="Q166" s="428"/>
      <c r="R166" s="428"/>
      <c r="S166" s="428"/>
      <c r="T166" s="428"/>
      <c r="U166" s="428"/>
      <c r="V166" s="428"/>
      <c r="W166" s="428"/>
      <c r="X166" s="428"/>
      <c r="Y166" s="428"/>
      <c r="Z166" s="428"/>
    </row>
    <row r="167" spans="1:26" ht="14">
      <c r="A167" s="515" t="s">
        <v>252</v>
      </c>
      <c r="B167" s="515" t="s">
        <v>559</v>
      </c>
      <c r="C167" s="516"/>
      <c r="D167" s="516" t="s">
        <v>914</v>
      </c>
      <c r="E167" s="516" t="s">
        <v>915</v>
      </c>
      <c r="F167" s="516" t="s">
        <v>867</v>
      </c>
      <c r="G167" s="516" t="s">
        <v>804</v>
      </c>
      <c r="H167" s="516" t="s">
        <v>804</v>
      </c>
      <c r="I167" s="428"/>
      <c r="J167" s="428"/>
      <c r="K167" s="428"/>
      <c r="L167" s="428"/>
      <c r="M167" s="428"/>
      <c r="N167" s="428"/>
      <c r="O167" s="428"/>
      <c r="P167" s="428"/>
      <c r="Q167" s="428"/>
      <c r="R167" s="428"/>
      <c r="S167" s="428"/>
      <c r="T167" s="428"/>
      <c r="U167" s="428"/>
      <c r="V167" s="428"/>
      <c r="W167" s="428"/>
      <c r="X167" s="428"/>
      <c r="Y167" s="428"/>
      <c r="Z167" s="428"/>
    </row>
    <row r="168" spans="1:26" ht="14">
      <c r="A168" s="515" t="s">
        <v>252</v>
      </c>
      <c r="B168" s="515" t="s">
        <v>566</v>
      </c>
      <c r="C168" s="516"/>
      <c r="D168" s="516" t="s">
        <v>924</v>
      </c>
      <c r="E168" s="516" t="s">
        <v>925</v>
      </c>
      <c r="F168" s="516" t="s">
        <v>867</v>
      </c>
      <c r="G168" s="516" t="s">
        <v>926</v>
      </c>
      <c r="H168" s="516" t="s">
        <v>867</v>
      </c>
      <c r="I168" s="428"/>
      <c r="J168" s="428"/>
      <c r="K168" s="428"/>
      <c r="L168" s="428"/>
      <c r="M168" s="428"/>
      <c r="N168" s="428"/>
      <c r="O168" s="428"/>
      <c r="P168" s="428"/>
      <c r="Q168" s="428"/>
      <c r="R168" s="428"/>
      <c r="S168" s="428"/>
      <c r="T168" s="428"/>
      <c r="U168" s="428"/>
      <c r="V168" s="428"/>
      <c r="W168" s="428"/>
      <c r="X168" s="428"/>
      <c r="Y168" s="428"/>
      <c r="Z168" s="428"/>
    </row>
    <row r="169" spans="1:26" ht="28">
      <c r="A169" s="515" t="s">
        <v>252</v>
      </c>
      <c r="B169" s="515" t="s">
        <v>575</v>
      </c>
      <c r="C169" s="516"/>
      <c r="D169" s="516" t="s">
        <v>928</v>
      </c>
      <c r="E169" s="516" t="s">
        <v>852</v>
      </c>
      <c r="F169" s="516" t="s">
        <v>905</v>
      </c>
      <c r="G169" s="516" t="s">
        <v>906</v>
      </c>
      <c r="H169" s="516" t="s">
        <v>907</v>
      </c>
      <c r="I169" s="428"/>
      <c r="J169" s="428"/>
      <c r="K169" s="428"/>
      <c r="L169" s="428"/>
      <c r="M169" s="428"/>
      <c r="N169" s="428"/>
      <c r="O169" s="428"/>
      <c r="P169" s="428"/>
      <c r="Q169" s="428"/>
      <c r="R169" s="428"/>
      <c r="S169" s="428"/>
      <c r="T169" s="428"/>
      <c r="U169" s="428"/>
      <c r="V169" s="428"/>
      <c r="W169" s="428"/>
      <c r="X169" s="428"/>
      <c r="Y169" s="428"/>
      <c r="Z169" s="428"/>
    </row>
    <row r="170" spans="1:26" ht="14">
      <c r="A170" s="515" t="s">
        <v>252</v>
      </c>
      <c r="B170" s="515" t="s">
        <v>215</v>
      </c>
      <c r="C170" s="516"/>
      <c r="D170" s="516" t="s">
        <v>935</v>
      </c>
      <c r="E170" s="516" t="s">
        <v>936</v>
      </c>
      <c r="F170" s="516" t="s">
        <v>867</v>
      </c>
      <c r="G170" s="516" t="s">
        <v>136</v>
      </c>
      <c r="H170" s="516" t="s">
        <v>867</v>
      </c>
      <c r="I170" s="428"/>
      <c r="J170" s="428"/>
      <c r="K170" s="428"/>
      <c r="L170" s="428"/>
      <c r="M170" s="428"/>
      <c r="N170" s="428"/>
      <c r="O170" s="428"/>
      <c r="P170" s="428"/>
      <c r="Q170" s="428"/>
      <c r="R170" s="428"/>
      <c r="S170" s="428"/>
      <c r="T170" s="428"/>
      <c r="U170" s="428"/>
      <c r="V170" s="428"/>
      <c r="W170" s="428"/>
      <c r="X170" s="428"/>
      <c r="Y170" s="428"/>
      <c r="Z170" s="428"/>
    </row>
    <row r="171" spans="1:26" ht="14">
      <c r="A171" s="515" t="s">
        <v>294</v>
      </c>
      <c r="B171" s="515" t="s">
        <v>580</v>
      </c>
      <c r="C171" s="517" t="s">
        <v>1021</v>
      </c>
      <c r="D171" s="516" t="s">
        <v>998</v>
      </c>
      <c r="E171" s="517" t="s">
        <v>999</v>
      </c>
      <c r="F171" s="517" t="s">
        <v>969</v>
      </c>
      <c r="G171" s="517" t="s">
        <v>1000</v>
      </c>
      <c r="H171" s="517" t="s">
        <v>965</v>
      </c>
      <c r="I171" s="428"/>
      <c r="J171" s="428"/>
      <c r="K171" s="428"/>
      <c r="L171" s="428"/>
      <c r="M171" s="428"/>
      <c r="N171" s="428"/>
      <c r="O171" s="428"/>
      <c r="P171" s="428"/>
      <c r="Q171" s="428"/>
      <c r="R171" s="428"/>
      <c r="S171" s="428"/>
      <c r="T171" s="428"/>
      <c r="U171" s="428"/>
      <c r="V171" s="428"/>
      <c r="W171" s="428"/>
      <c r="X171" s="428"/>
      <c r="Y171" s="428"/>
      <c r="Z171" s="428"/>
    </row>
    <row r="172" spans="1:26" ht="14">
      <c r="A172" s="515" t="s">
        <v>294</v>
      </c>
      <c r="B172" s="515" t="s">
        <v>580</v>
      </c>
      <c r="C172" s="516" t="s">
        <v>581</v>
      </c>
      <c r="D172" s="516" t="s">
        <v>297</v>
      </c>
      <c r="E172" s="516" t="s">
        <v>821</v>
      </c>
      <c r="F172" s="516" t="s">
        <v>947</v>
      </c>
      <c r="G172" s="516" t="s">
        <v>948</v>
      </c>
      <c r="H172" s="516" t="s">
        <v>867</v>
      </c>
      <c r="I172" s="435"/>
      <c r="J172" s="428"/>
      <c r="K172" s="428"/>
      <c r="L172" s="428"/>
      <c r="M172" s="428"/>
      <c r="N172" s="428"/>
      <c r="O172" s="428"/>
      <c r="P172" s="428"/>
      <c r="Q172" s="428"/>
      <c r="R172" s="428"/>
      <c r="S172" s="428"/>
      <c r="T172" s="428"/>
      <c r="U172" s="428"/>
      <c r="V172" s="428"/>
      <c r="W172" s="428"/>
      <c r="X172" s="428"/>
      <c r="Y172" s="428"/>
      <c r="Z172" s="428"/>
    </row>
    <row r="173" spans="1:26" ht="28">
      <c r="A173" s="515" t="s">
        <v>294</v>
      </c>
      <c r="B173" s="515" t="s">
        <v>584</v>
      </c>
      <c r="C173" s="516" t="s">
        <v>585</v>
      </c>
      <c r="D173" s="516" t="s">
        <v>307</v>
      </c>
      <c r="E173" s="516" t="s">
        <v>943</v>
      </c>
      <c r="F173" s="516" t="s">
        <v>822</v>
      </c>
      <c r="G173" s="516" t="s">
        <v>944</v>
      </c>
      <c r="H173" s="516" t="s">
        <v>824</v>
      </c>
      <c r="I173" s="428"/>
      <c r="J173" s="428"/>
      <c r="K173" s="428"/>
      <c r="L173" s="428"/>
      <c r="M173" s="428"/>
      <c r="N173" s="428"/>
      <c r="O173" s="428"/>
      <c r="P173" s="428"/>
      <c r="Q173" s="428"/>
      <c r="R173" s="428"/>
      <c r="S173" s="428"/>
      <c r="T173" s="428"/>
      <c r="U173" s="428"/>
      <c r="V173" s="428"/>
      <c r="W173" s="428"/>
      <c r="X173" s="428"/>
      <c r="Y173" s="428"/>
      <c r="Z173" s="428"/>
    </row>
    <row r="174" spans="1:26" ht="28">
      <c r="A174" s="515" t="s">
        <v>294</v>
      </c>
      <c r="B174" s="515" t="s">
        <v>604</v>
      </c>
      <c r="C174" s="516" t="s">
        <v>608</v>
      </c>
      <c r="D174" s="516" t="s">
        <v>329</v>
      </c>
      <c r="E174" s="516" t="s">
        <v>957</v>
      </c>
      <c r="F174" s="516" t="s">
        <v>961</v>
      </c>
      <c r="G174" s="516" t="s">
        <v>962</v>
      </c>
      <c r="H174" s="516" t="s">
        <v>963</v>
      </c>
      <c r="I174" s="428"/>
      <c r="J174" s="428"/>
      <c r="K174" s="428"/>
      <c r="L174" s="428"/>
      <c r="M174" s="428"/>
      <c r="N174" s="428"/>
      <c r="O174" s="428"/>
      <c r="P174" s="428"/>
      <c r="Q174" s="428"/>
      <c r="R174" s="428"/>
      <c r="S174" s="428"/>
      <c r="T174" s="428"/>
      <c r="U174" s="428"/>
      <c r="V174" s="428"/>
      <c r="W174" s="428"/>
      <c r="X174" s="428"/>
      <c r="Y174" s="428"/>
      <c r="Z174" s="428"/>
    </row>
    <row r="175" spans="1:26" ht="14">
      <c r="A175" s="515" t="s">
        <v>294</v>
      </c>
      <c r="B175" s="515" t="s">
        <v>582</v>
      </c>
      <c r="C175" s="516" t="s">
        <v>583</v>
      </c>
      <c r="D175" s="516" t="s">
        <v>301</v>
      </c>
      <c r="E175" s="516" t="s">
        <v>938</v>
      </c>
      <c r="F175" s="516" t="s">
        <v>867</v>
      </c>
      <c r="G175" s="516" t="s">
        <v>939</v>
      </c>
      <c r="H175" s="516" t="s">
        <v>940</v>
      </c>
      <c r="I175" s="428"/>
      <c r="J175" s="428"/>
      <c r="K175" s="428"/>
      <c r="L175" s="428"/>
      <c r="M175" s="428"/>
      <c r="N175" s="428"/>
      <c r="O175" s="428"/>
      <c r="P175" s="428"/>
      <c r="Q175" s="428"/>
      <c r="R175" s="428"/>
      <c r="S175" s="428"/>
      <c r="T175" s="428"/>
      <c r="U175" s="428"/>
      <c r="V175" s="428"/>
      <c r="W175" s="428"/>
      <c r="X175" s="428"/>
      <c r="Y175" s="428"/>
      <c r="Z175" s="428"/>
    </row>
    <row r="176" spans="1:26" ht="28">
      <c r="A176" s="515" t="s">
        <v>294</v>
      </c>
      <c r="B176" s="515" t="s">
        <v>609</v>
      </c>
      <c r="C176" s="516" t="s">
        <v>1024</v>
      </c>
      <c r="D176" s="516" t="s">
        <v>976</v>
      </c>
      <c r="E176" s="517" t="s">
        <v>1006</v>
      </c>
      <c r="F176" s="517" t="s">
        <v>841</v>
      </c>
      <c r="G176" s="517" t="s">
        <v>1006</v>
      </c>
      <c r="H176" s="517" t="s">
        <v>841</v>
      </c>
      <c r="I176" s="428"/>
      <c r="J176" s="428"/>
      <c r="K176" s="428"/>
      <c r="L176" s="428"/>
      <c r="M176" s="428"/>
      <c r="N176" s="428"/>
      <c r="O176" s="428"/>
      <c r="P176" s="428"/>
      <c r="Q176" s="428"/>
      <c r="R176" s="428"/>
      <c r="S176" s="428"/>
      <c r="T176" s="428"/>
      <c r="U176" s="428"/>
      <c r="V176" s="428"/>
      <c r="W176" s="428"/>
      <c r="X176" s="428"/>
      <c r="Y176" s="428"/>
      <c r="Z176" s="428"/>
    </row>
    <row r="177" spans="1:26" ht="28">
      <c r="A177" s="515" t="s">
        <v>294</v>
      </c>
      <c r="B177" s="515" t="s">
        <v>584</v>
      </c>
      <c r="C177" s="516" t="s">
        <v>586</v>
      </c>
      <c r="D177" s="516" t="s">
        <v>308</v>
      </c>
      <c r="E177" s="516" t="s">
        <v>952</v>
      </c>
      <c r="F177" s="516" t="s">
        <v>953</v>
      </c>
      <c r="G177" s="516" t="s">
        <v>954</v>
      </c>
      <c r="H177" s="516" t="s">
        <v>955</v>
      </c>
      <c r="I177" s="428"/>
      <c r="J177" s="428"/>
      <c r="K177" s="428"/>
      <c r="L177" s="428"/>
      <c r="M177" s="428"/>
      <c r="N177" s="428"/>
      <c r="O177" s="428"/>
      <c r="P177" s="428"/>
      <c r="Q177" s="428"/>
      <c r="R177" s="428"/>
      <c r="S177" s="428"/>
      <c r="T177" s="428"/>
      <c r="U177" s="428"/>
      <c r="V177" s="428"/>
      <c r="W177" s="428"/>
      <c r="X177" s="428"/>
      <c r="Y177" s="428"/>
      <c r="Z177" s="428"/>
    </row>
    <row r="178" spans="1:26" ht="28">
      <c r="A178" s="515" t="s">
        <v>294</v>
      </c>
      <c r="B178" s="515" t="s">
        <v>598</v>
      </c>
      <c r="C178" s="516" t="s">
        <v>603</v>
      </c>
      <c r="D178" s="516" t="s">
        <v>322</v>
      </c>
      <c r="E178" s="516" t="s">
        <v>957</v>
      </c>
      <c r="F178" s="516" t="s">
        <v>958</v>
      </c>
      <c r="G178" s="516" t="s">
        <v>959</v>
      </c>
      <c r="H178" s="516" t="s">
        <v>960</v>
      </c>
      <c r="I178" s="428"/>
      <c r="J178" s="428"/>
      <c r="K178" s="428"/>
      <c r="L178" s="428"/>
      <c r="M178" s="428"/>
      <c r="N178" s="428"/>
      <c r="O178" s="428"/>
      <c r="P178" s="428"/>
      <c r="Q178" s="428"/>
      <c r="R178" s="428"/>
      <c r="S178" s="428"/>
      <c r="T178" s="428"/>
      <c r="U178" s="428"/>
      <c r="V178" s="428"/>
      <c r="W178" s="428"/>
      <c r="X178" s="428"/>
      <c r="Y178" s="428"/>
      <c r="Z178" s="428"/>
    </row>
    <row r="179" spans="1:26" ht="28">
      <c r="A179" s="515" t="s">
        <v>294</v>
      </c>
      <c r="B179" s="515" t="s">
        <v>591</v>
      </c>
      <c r="C179" s="516" t="s">
        <v>594</v>
      </c>
      <c r="D179" s="516" t="s">
        <v>313</v>
      </c>
      <c r="E179" s="516" t="s">
        <v>968</v>
      </c>
      <c r="F179" s="516" t="s">
        <v>969</v>
      </c>
      <c r="G179" s="516" t="s">
        <v>966</v>
      </c>
      <c r="H179" s="516" t="s">
        <v>967</v>
      </c>
      <c r="I179" s="428"/>
      <c r="J179" s="428"/>
      <c r="K179" s="428"/>
      <c r="L179" s="428"/>
      <c r="M179" s="428"/>
      <c r="N179" s="428"/>
      <c r="O179" s="428"/>
      <c r="P179" s="428"/>
      <c r="Q179" s="428"/>
      <c r="R179" s="428"/>
      <c r="S179" s="428"/>
      <c r="T179" s="428"/>
      <c r="U179" s="428"/>
      <c r="V179" s="428"/>
      <c r="W179" s="428"/>
      <c r="X179" s="428"/>
      <c r="Y179" s="428"/>
      <c r="Z179" s="428"/>
    </row>
    <row r="180" spans="1:26" ht="14">
      <c r="A180" s="515" t="s">
        <v>294</v>
      </c>
      <c r="B180" s="515" t="s">
        <v>591</v>
      </c>
      <c r="C180" s="516" t="s">
        <v>593</v>
      </c>
      <c r="D180" s="516" t="s">
        <v>314</v>
      </c>
      <c r="E180" s="516" t="s">
        <v>964</v>
      </c>
      <c r="F180" s="516" t="s">
        <v>965</v>
      </c>
      <c r="G180" s="516" t="s">
        <v>966</v>
      </c>
      <c r="H180" s="516" t="s">
        <v>967</v>
      </c>
      <c r="I180" s="428"/>
      <c r="J180" s="428"/>
      <c r="K180" s="428"/>
      <c r="L180" s="428"/>
      <c r="M180" s="428"/>
      <c r="N180" s="428"/>
      <c r="O180" s="428"/>
      <c r="P180" s="428"/>
      <c r="Q180" s="428"/>
      <c r="R180" s="428"/>
      <c r="S180" s="428"/>
      <c r="T180" s="428"/>
      <c r="U180" s="428"/>
      <c r="V180" s="428"/>
      <c r="W180" s="428"/>
      <c r="X180" s="428"/>
      <c r="Y180" s="428"/>
      <c r="Z180" s="428"/>
    </row>
    <row r="181" spans="1:26" ht="28">
      <c r="A181" s="515" t="s">
        <v>294</v>
      </c>
      <c r="B181" s="515" t="s">
        <v>591</v>
      </c>
      <c r="C181" s="516" t="s">
        <v>592</v>
      </c>
      <c r="D181" s="516" t="s">
        <v>316</v>
      </c>
      <c r="E181" s="516" t="s">
        <v>957</v>
      </c>
      <c r="F181" s="516" t="s">
        <v>961</v>
      </c>
      <c r="G181" s="516" t="s">
        <v>962</v>
      </c>
      <c r="H181" s="516" t="s">
        <v>963</v>
      </c>
      <c r="I181" s="428"/>
      <c r="J181" s="428"/>
      <c r="K181" s="428"/>
      <c r="L181" s="428"/>
      <c r="M181" s="428"/>
      <c r="N181" s="428"/>
      <c r="O181" s="428"/>
      <c r="P181" s="428"/>
      <c r="Q181" s="428"/>
      <c r="R181" s="428"/>
      <c r="S181" s="428"/>
      <c r="T181" s="428"/>
      <c r="U181" s="428"/>
      <c r="V181" s="428"/>
      <c r="W181" s="428"/>
      <c r="X181" s="428"/>
      <c r="Y181" s="428"/>
      <c r="Z181" s="428"/>
    </row>
    <row r="182" spans="1:26" ht="28">
      <c r="A182" s="515" t="s">
        <v>294</v>
      </c>
      <c r="B182" s="522" t="s">
        <v>779</v>
      </c>
      <c r="C182" s="517" t="s">
        <v>702</v>
      </c>
      <c r="D182" s="516" t="s">
        <v>995</v>
      </c>
      <c r="E182" s="523" t="s">
        <v>943</v>
      </c>
      <c r="F182" s="523" t="s">
        <v>822</v>
      </c>
      <c r="G182" s="523" t="s">
        <v>971</v>
      </c>
      <c r="H182" s="523" t="s">
        <v>972</v>
      </c>
      <c r="I182" s="428"/>
      <c r="J182" s="428"/>
      <c r="K182" s="428"/>
      <c r="L182" s="428"/>
      <c r="M182" s="428"/>
      <c r="N182" s="428"/>
      <c r="O182" s="428"/>
      <c r="P182" s="428"/>
      <c r="Q182" s="428"/>
      <c r="R182" s="428"/>
      <c r="S182" s="428"/>
      <c r="T182" s="428"/>
      <c r="U182" s="428"/>
      <c r="V182" s="428"/>
      <c r="W182" s="428"/>
      <c r="X182" s="428"/>
      <c r="Y182" s="428"/>
      <c r="Z182" s="428"/>
    </row>
    <row r="183" spans="1:26" ht="28">
      <c r="A183" s="515" t="s">
        <v>294</v>
      </c>
      <c r="B183" s="522" t="s">
        <v>779</v>
      </c>
      <c r="C183" s="517" t="s">
        <v>738</v>
      </c>
      <c r="D183" s="516" t="s">
        <v>996</v>
      </c>
      <c r="E183" s="523" t="s">
        <v>989</v>
      </c>
      <c r="F183" s="523" t="s">
        <v>969</v>
      </c>
      <c r="G183" s="523" t="s">
        <v>962</v>
      </c>
      <c r="H183" s="523" t="s">
        <v>963</v>
      </c>
      <c r="I183" s="428"/>
      <c r="J183" s="428"/>
      <c r="K183" s="428"/>
      <c r="L183" s="428"/>
      <c r="M183" s="428"/>
      <c r="N183" s="428"/>
      <c r="O183" s="428"/>
      <c r="P183" s="428"/>
      <c r="Q183" s="428"/>
      <c r="R183" s="428"/>
      <c r="S183" s="428"/>
      <c r="T183" s="428"/>
      <c r="U183" s="428"/>
      <c r="V183" s="428"/>
      <c r="W183" s="428"/>
      <c r="X183" s="428"/>
      <c r="Y183" s="428"/>
      <c r="Z183" s="428"/>
    </row>
    <row r="184" spans="1:26" ht="28">
      <c r="A184" s="515" t="s">
        <v>294</v>
      </c>
      <c r="B184" s="515" t="s">
        <v>609</v>
      </c>
      <c r="C184" s="516" t="s">
        <v>684</v>
      </c>
      <c r="D184" s="516" t="s">
        <v>304</v>
      </c>
      <c r="E184" s="516" t="s">
        <v>943</v>
      </c>
      <c r="F184" s="516" t="s">
        <v>822</v>
      </c>
      <c r="G184" s="516" t="s">
        <v>944</v>
      </c>
      <c r="H184" s="516" t="s">
        <v>824</v>
      </c>
      <c r="I184" s="428"/>
      <c r="J184" s="428"/>
      <c r="K184" s="428"/>
      <c r="L184" s="428"/>
      <c r="M184" s="428"/>
      <c r="N184" s="428"/>
      <c r="O184" s="428"/>
      <c r="P184" s="428"/>
      <c r="Q184" s="428"/>
      <c r="R184" s="428"/>
      <c r="S184" s="428"/>
      <c r="T184" s="428"/>
      <c r="U184" s="428"/>
      <c r="V184" s="428"/>
      <c r="W184" s="428"/>
      <c r="X184" s="428"/>
      <c r="Y184" s="428"/>
      <c r="Z184" s="428"/>
    </row>
    <row r="185" spans="1:26" ht="28">
      <c r="A185" s="515" t="s">
        <v>294</v>
      </c>
      <c r="B185" s="515" t="s">
        <v>584</v>
      </c>
      <c r="C185" s="516" t="s">
        <v>941</v>
      </c>
      <c r="D185" s="516" t="s">
        <v>942</v>
      </c>
      <c r="E185" s="516" t="s">
        <v>943</v>
      </c>
      <c r="F185" s="516" t="s">
        <v>822</v>
      </c>
      <c r="G185" s="516" t="s">
        <v>944</v>
      </c>
      <c r="H185" s="516" t="s">
        <v>824</v>
      </c>
      <c r="I185" s="428"/>
      <c r="J185" s="428"/>
      <c r="K185" s="428"/>
      <c r="L185" s="428"/>
      <c r="M185" s="428"/>
      <c r="N185" s="428"/>
      <c r="O185" s="428"/>
      <c r="P185" s="428"/>
      <c r="Q185" s="428"/>
      <c r="R185" s="428"/>
      <c r="S185" s="428"/>
      <c r="T185" s="428"/>
      <c r="U185" s="428"/>
      <c r="V185" s="428"/>
      <c r="W185" s="428"/>
      <c r="X185" s="428"/>
      <c r="Y185" s="428"/>
      <c r="Z185" s="428"/>
    </row>
    <row r="186" spans="1:26" ht="14">
      <c r="A186" s="515" t="s">
        <v>294</v>
      </c>
      <c r="B186" s="515" t="s">
        <v>598</v>
      </c>
      <c r="C186" s="516" t="s">
        <v>602</v>
      </c>
      <c r="D186" s="516" t="s">
        <v>323</v>
      </c>
      <c r="E186" s="516" t="s">
        <v>957</v>
      </c>
      <c r="F186" s="516" t="s">
        <v>958</v>
      </c>
      <c r="G186" s="516" t="s">
        <v>959</v>
      </c>
      <c r="H186" s="516" t="s">
        <v>960</v>
      </c>
      <c r="I186" s="428"/>
      <c r="J186" s="428"/>
      <c r="K186" s="428"/>
      <c r="L186" s="428"/>
      <c r="M186" s="428"/>
      <c r="N186" s="428"/>
      <c r="O186" s="428"/>
      <c r="P186" s="428"/>
      <c r="Q186" s="428"/>
      <c r="R186" s="428"/>
      <c r="S186" s="428"/>
      <c r="T186" s="428"/>
      <c r="U186" s="428"/>
      <c r="V186" s="428"/>
      <c r="W186" s="428"/>
      <c r="X186" s="428"/>
      <c r="Y186" s="428"/>
      <c r="Z186" s="428"/>
    </row>
    <row r="187" spans="1:26" ht="14">
      <c r="A187" s="515" t="s">
        <v>294</v>
      </c>
      <c r="B187" s="515" t="s">
        <v>598</v>
      </c>
      <c r="C187" s="516" t="s">
        <v>601</v>
      </c>
      <c r="D187" s="516" t="s">
        <v>324</v>
      </c>
      <c r="E187" s="516" t="s">
        <v>957</v>
      </c>
      <c r="F187" s="516" t="s">
        <v>958</v>
      </c>
      <c r="G187" s="516" t="s">
        <v>959</v>
      </c>
      <c r="H187" s="516" t="s">
        <v>960</v>
      </c>
      <c r="I187" s="428"/>
      <c r="J187" s="428"/>
      <c r="K187" s="428"/>
      <c r="L187" s="428"/>
      <c r="M187" s="428"/>
      <c r="N187" s="428"/>
      <c r="O187" s="428"/>
      <c r="P187" s="428"/>
      <c r="Q187" s="428"/>
      <c r="R187" s="428"/>
      <c r="S187" s="428"/>
      <c r="T187" s="428"/>
      <c r="U187" s="428"/>
      <c r="V187" s="428"/>
      <c r="W187" s="428"/>
      <c r="X187" s="428"/>
      <c r="Y187" s="428"/>
      <c r="Z187" s="428"/>
    </row>
    <row r="188" spans="1:26" ht="14">
      <c r="A188" s="515" t="s">
        <v>294</v>
      </c>
      <c r="B188" s="515" t="s">
        <v>580</v>
      </c>
      <c r="C188" s="516" t="s">
        <v>215</v>
      </c>
      <c r="D188" s="516" t="s">
        <v>298</v>
      </c>
      <c r="E188" s="516" t="s">
        <v>821</v>
      </c>
      <c r="F188" s="516" t="s">
        <v>947</v>
      </c>
      <c r="G188" s="516" t="s">
        <v>948</v>
      </c>
      <c r="H188" s="516" t="s">
        <v>867</v>
      </c>
      <c r="I188" s="428"/>
      <c r="J188" s="428"/>
      <c r="K188" s="428"/>
      <c r="L188" s="428"/>
      <c r="M188" s="428"/>
      <c r="N188" s="428"/>
      <c r="O188" s="428"/>
      <c r="P188" s="428"/>
      <c r="Q188" s="428"/>
      <c r="R188" s="428"/>
      <c r="S188" s="428"/>
      <c r="T188" s="428"/>
      <c r="U188" s="428"/>
      <c r="V188" s="428"/>
      <c r="W188" s="428"/>
      <c r="X188" s="428"/>
      <c r="Y188" s="428"/>
      <c r="Z188" s="428"/>
    </row>
    <row r="189" spans="1:26" ht="14">
      <c r="A189" s="515" t="s">
        <v>294</v>
      </c>
      <c r="B189" s="515" t="s">
        <v>582</v>
      </c>
      <c r="C189" s="516" t="s">
        <v>215</v>
      </c>
      <c r="D189" s="516" t="s">
        <v>302</v>
      </c>
      <c r="E189" s="516" t="s">
        <v>938</v>
      </c>
      <c r="F189" s="516" t="s">
        <v>867</v>
      </c>
      <c r="G189" s="516" t="s">
        <v>939</v>
      </c>
      <c r="H189" s="516" t="s">
        <v>940</v>
      </c>
      <c r="I189" s="428"/>
      <c r="J189" s="428"/>
      <c r="K189" s="428"/>
      <c r="L189" s="428"/>
      <c r="M189" s="428"/>
      <c r="N189" s="428"/>
      <c r="O189" s="428"/>
      <c r="P189" s="428"/>
      <c r="Q189" s="428"/>
      <c r="R189" s="428"/>
      <c r="S189" s="428"/>
      <c r="T189" s="428"/>
      <c r="U189" s="428"/>
      <c r="V189" s="428"/>
      <c r="W189" s="428"/>
      <c r="X189" s="428"/>
      <c r="Y189" s="428"/>
      <c r="Z189" s="428"/>
    </row>
    <row r="190" spans="1:26" ht="28">
      <c r="A190" s="515" t="s">
        <v>294</v>
      </c>
      <c r="B190" s="515" t="s">
        <v>609</v>
      </c>
      <c r="C190" s="516" t="s">
        <v>215</v>
      </c>
      <c r="D190" s="516" t="s">
        <v>305</v>
      </c>
      <c r="E190" s="516" t="s">
        <v>943</v>
      </c>
      <c r="F190" s="516" t="s">
        <v>822</v>
      </c>
      <c r="G190" s="516" t="s">
        <v>971</v>
      </c>
      <c r="H190" s="516" t="s">
        <v>972</v>
      </c>
      <c r="I190" s="428"/>
      <c r="J190" s="428"/>
      <c r="K190" s="428"/>
      <c r="L190" s="428"/>
      <c r="M190" s="428"/>
      <c r="N190" s="428"/>
      <c r="O190" s="428"/>
      <c r="P190" s="428"/>
      <c r="Q190" s="428"/>
      <c r="R190" s="428"/>
      <c r="S190" s="428"/>
      <c r="T190" s="428"/>
      <c r="U190" s="428"/>
      <c r="V190" s="428"/>
      <c r="W190" s="428"/>
      <c r="X190" s="428"/>
      <c r="Y190" s="428"/>
      <c r="Z190" s="428"/>
    </row>
    <row r="191" spans="1:26" ht="14">
      <c r="A191" s="515" t="s">
        <v>294</v>
      </c>
      <c r="B191" s="515" t="s">
        <v>591</v>
      </c>
      <c r="C191" s="516" t="s">
        <v>215</v>
      </c>
      <c r="D191" s="516" t="s">
        <v>317</v>
      </c>
      <c r="E191" s="516" t="s">
        <v>821</v>
      </c>
      <c r="F191" s="516" t="s">
        <v>950</v>
      </c>
      <c r="G191" s="516" t="s">
        <v>842</v>
      </c>
      <c r="H191" s="516" t="s">
        <v>867</v>
      </c>
      <c r="I191" s="428"/>
      <c r="J191" s="428"/>
      <c r="K191" s="428"/>
      <c r="L191" s="428"/>
      <c r="M191" s="428"/>
      <c r="N191" s="428"/>
      <c r="O191" s="428"/>
      <c r="P191" s="428"/>
      <c r="Q191" s="428"/>
      <c r="R191" s="428"/>
      <c r="S191" s="428"/>
      <c r="T191" s="428"/>
      <c r="U191" s="428"/>
      <c r="V191" s="428"/>
      <c r="W191" s="428"/>
      <c r="X191" s="428"/>
      <c r="Y191" s="428"/>
      <c r="Z191" s="428"/>
    </row>
    <row r="192" spans="1:26" ht="14">
      <c r="A192" s="515" t="s">
        <v>294</v>
      </c>
      <c r="B192" s="515" t="s">
        <v>598</v>
      </c>
      <c r="C192" s="516" t="s">
        <v>215</v>
      </c>
      <c r="D192" s="516" t="s">
        <v>325</v>
      </c>
      <c r="E192" s="516" t="s">
        <v>957</v>
      </c>
      <c r="F192" s="516" t="s">
        <v>958</v>
      </c>
      <c r="G192" s="516" t="s">
        <v>959</v>
      </c>
      <c r="H192" s="516" t="s">
        <v>960</v>
      </c>
      <c r="I192" s="428"/>
      <c r="J192" s="428"/>
      <c r="K192" s="428"/>
      <c r="L192" s="428"/>
      <c r="M192" s="428"/>
      <c r="N192" s="428"/>
      <c r="O192" s="428"/>
      <c r="P192" s="428"/>
      <c r="Q192" s="428"/>
      <c r="R192" s="428"/>
      <c r="S192" s="428"/>
      <c r="T192" s="428"/>
      <c r="U192" s="428"/>
      <c r="V192" s="428"/>
      <c r="W192" s="428"/>
      <c r="X192" s="428"/>
      <c r="Y192" s="428"/>
      <c r="Z192" s="428"/>
    </row>
    <row r="193" spans="1:26" ht="28">
      <c r="A193" s="515" t="s">
        <v>294</v>
      </c>
      <c r="B193" s="515" t="s">
        <v>604</v>
      </c>
      <c r="C193" s="516" t="s">
        <v>215</v>
      </c>
      <c r="D193" s="516" t="s">
        <v>330</v>
      </c>
      <c r="E193" s="516" t="s">
        <v>957</v>
      </c>
      <c r="F193" s="516" t="s">
        <v>961</v>
      </c>
      <c r="G193" s="516" t="s">
        <v>962</v>
      </c>
      <c r="H193" s="516" t="s">
        <v>963</v>
      </c>
      <c r="I193" s="428"/>
      <c r="J193" s="428"/>
      <c r="K193" s="428"/>
      <c r="L193" s="428"/>
      <c r="M193" s="428"/>
      <c r="N193" s="428"/>
      <c r="O193" s="428"/>
      <c r="P193" s="428"/>
      <c r="Q193" s="428"/>
      <c r="R193" s="428"/>
      <c r="S193" s="428"/>
      <c r="T193" s="428"/>
      <c r="U193" s="428"/>
      <c r="V193" s="428"/>
      <c r="W193" s="428"/>
      <c r="X193" s="428"/>
      <c r="Y193" s="428"/>
      <c r="Z193" s="428"/>
    </row>
    <row r="194" spans="1:26" ht="28">
      <c r="A194" s="515" t="s">
        <v>294</v>
      </c>
      <c r="B194" s="515" t="s">
        <v>584</v>
      </c>
      <c r="C194" s="516" t="s">
        <v>589</v>
      </c>
      <c r="D194" s="516" t="s">
        <v>310</v>
      </c>
      <c r="E194" s="516" t="s">
        <v>943</v>
      </c>
      <c r="F194" s="516" t="s">
        <v>822</v>
      </c>
      <c r="G194" s="516" t="s">
        <v>944</v>
      </c>
      <c r="H194" s="516" t="s">
        <v>824</v>
      </c>
      <c r="I194" s="428"/>
      <c r="J194" s="428"/>
      <c r="K194" s="428"/>
      <c r="L194" s="428"/>
      <c r="M194" s="428"/>
      <c r="N194" s="428"/>
      <c r="O194" s="428"/>
      <c r="P194" s="428"/>
      <c r="Q194" s="428"/>
      <c r="R194" s="428"/>
      <c r="S194" s="428"/>
      <c r="T194" s="428"/>
      <c r="U194" s="428"/>
      <c r="V194" s="428"/>
      <c r="W194" s="428"/>
      <c r="X194" s="428"/>
      <c r="Y194" s="428"/>
      <c r="Z194" s="428"/>
    </row>
    <row r="195" spans="1:26" ht="28">
      <c r="A195" s="515" t="s">
        <v>294</v>
      </c>
      <c r="B195" s="515" t="s">
        <v>604</v>
      </c>
      <c r="C195" s="516" t="s">
        <v>607</v>
      </c>
      <c r="D195" s="516" t="s">
        <v>331</v>
      </c>
      <c r="E195" s="516" t="s">
        <v>957</v>
      </c>
      <c r="F195" s="516" t="s">
        <v>961</v>
      </c>
      <c r="G195" s="516" t="s">
        <v>962</v>
      </c>
      <c r="H195" s="516" t="s">
        <v>963</v>
      </c>
      <c r="I195" s="428"/>
      <c r="J195" s="428"/>
      <c r="K195" s="428"/>
      <c r="L195" s="428"/>
      <c r="M195" s="428"/>
      <c r="N195" s="428"/>
      <c r="O195" s="428"/>
      <c r="P195" s="428"/>
      <c r="Q195" s="428"/>
      <c r="R195" s="428"/>
      <c r="S195" s="428"/>
      <c r="T195" s="428"/>
      <c r="U195" s="428"/>
      <c r="V195" s="428"/>
      <c r="W195" s="428"/>
      <c r="X195" s="428"/>
      <c r="Y195" s="428"/>
      <c r="Z195" s="428"/>
    </row>
    <row r="196" spans="1:26" ht="28">
      <c r="A196" s="515" t="s">
        <v>294</v>
      </c>
      <c r="B196" s="515" t="s">
        <v>591</v>
      </c>
      <c r="C196" s="516" t="s">
        <v>595</v>
      </c>
      <c r="D196" s="516" t="s">
        <v>319</v>
      </c>
      <c r="E196" s="516" t="s">
        <v>968</v>
      </c>
      <c r="F196" s="516" t="s">
        <v>969</v>
      </c>
      <c r="G196" s="516" t="s">
        <v>966</v>
      </c>
      <c r="H196" s="516" t="s">
        <v>967</v>
      </c>
      <c r="I196" s="428"/>
      <c r="J196" s="428"/>
      <c r="K196" s="428"/>
      <c r="L196" s="428"/>
      <c r="M196" s="428"/>
      <c r="N196" s="428"/>
      <c r="O196" s="428"/>
      <c r="P196" s="428"/>
      <c r="Q196" s="428"/>
      <c r="R196" s="428"/>
      <c r="S196" s="428"/>
      <c r="T196" s="428"/>
      <c r="U196" s="428"/>
      <c r="V196" s="428"/>
      <c r="W196" s="428"/>
      <c r="X196" s="428"/>
      <c r="Y196" s="428"/>
      <c r="Z196" s="428"/>
    </row>
    <row r="197" spans="1:26" ht="14">
      <c r="A197" s="515" t="s">
        <v>294</v>
      </c>
      <c r="B197" s="515" t="s">
        <v>591</v>
      </c>
      <c r="C197" s="516" t="s">
        <v>596</v>
      </c>
      <c r="D197" s="516" t="s">
        <v>320</v>
      </c>
      <c r="E197" s="516" t="s">
        <v>852</v>
      </c>
      <c r="F197" s="516" t="s">
        <v>970</v>
      </c>
      <c r="G197" s="516" t="s">
        <v>971</v>
      </c>
      <c r="H197" s="516" t="s">
        <v>972</v>
      </c>
      <c r="I197" s="428"/>
      <c r="J197" s="428"/>
      <c r="K197" s="428"/>
      <c r="L197" s="428"/>
      <c r="M197" s="428"/>
      <c r="N197" s="428"/>
      <c r="O197" s="428"/>
      <c r="P197" s="428"/>
      <c r="Q197" s="428"/>
      <c r="R197" s="428"/>
      <c r="S197" s="428"/>
      <c r="T197" s="428"/>
      <c r="U197" s="428"/>
      <c r="V197" s="428"/>
      <c r="W197" s="428"/>
      <c r="X197" s="428"/>
      <c r="Y197" s="428"/>
      <c r="Z197" s="428"/>
    </row>
    <row r="198" spans="1:26" ht="42">
      <c r="A198" s="515" t="s">
        <v>294</v>
      </c>
      <c r="B198" s="522" t="s">
        <v>779</v>
      </c>
      <c r="C198" s="517" t="s">
        <v>739</v>
      </c>
      <c r="D198" s="516" t="s">
        <v>1022</v>
      </c>
      <c r="E198" s="523" t="s">
        <v>943</v>
      </c>
      <c r="F198" s="523" t="s">
        <v>822</v>
      </c>
      <c r="G198" s="523" t="s">
        <v>971</v>
      </c>
      <c r="H198" s="523" t="s">
        <v>972</v>
      </c>
      <c r="I198" s="428"/>
      <c r="J198" s="428"/>
      <c r="K198" s="428"/>
      <c r="L198" s="428"/>
      <c r="M198" s="428"/>
      <c r="N198" s="428"/>
      <c r="O198" s="428"/>
      <c r="P198" s="428"/>
      <c r="Q198" s="428"/>
      <c r="R198" s="428"/>
      <c r="S198" s="428"/>
      <c r="T198" s="428"/>
      <c r="U198" s="428"/>
      <c r="V198" s="428"/>
      <c r="W198" s="428"/>
      <c r="X198" s="428"/>
      <c r="Y198" s="428"/>
      <c r="Z198" s="428"/>
    </row>
    <row r="199" spans="1:26" ht="42">
      <c r="A199" s="515" t="s">
        <v>294</v>
      </c>
      <c r="B199" s="522" t="s">
        <v>779</v>
      </c>
      <c r="C199" s="517" t="s">
        <v>740</v>
      </c>
      <c r="D199" s="516" t="s">
        <v>1023</v>
      </c>
      <c r="E199" s="523" t="s">
        <v>989</v>
      </c>
      <c r="F199" s="523" t="s">
        <v>969</v>
      </c>
      <c r="G199" s="523" t="s">
        <v>962</v>
      </c>
      <c r="H199" s="523" t="s">
        <v>963</v>
      </c>
      <c r="I199" s="428"/>
      <c r="J199" s="428"/>
      <c r="K199" s="428"/>
      <c r="L199" s="428"/>
      <c r="M199" s="428"/>
      <c r="N199" s="428"/>
      <c r="O199" s="428"/>
      <c r="P199" s="428"/>
      <c r="Q199" s="428"/>
      <c r="R199" s="428"/>
      <c r="S199" s="428"/>
      <c r="T199" s="428"/>
      <c r="U199" s="428"/>
      <c r="V199" s="428"/>
      <c r="W199" s="428"/>
      <c r="X199" s="428"/>
      <c r="Y199" s="428"/>
      <c r="Z199" s="428"/>
    </row>
    <row r="200" spans="1:26" ht="14">
      <c r="A200" s="515" t="s">
        <v>294</v>
      </c>
      <c r="B200" s="515" t="s">
        <v>598</v>
      </c>
      <c r="C200" s="516" t="s">
        <v>600</v>
      </c>
      <c r="D200" s="516" t="s">
        <v>326</v>
      </c>
      <c r="E200" s="516" t="s">
        <v>957</v>
      </c>
      <c r="F200" s="516" t="s">
        <v>958</v>
      </c>
      <c r="G200" s="516" t="s">
        <v>959</v>
      </c>
      <c r="H200" s="516" t="s">
        <v>960</v>
      </c>
      <c r="I200" s="428"/>
      <c r="J200" s="428"/>
      <c r="K200" s="428"/>
      <c r="L200" s="428"/>
      <c r="M200" s="428"/>
      <c r="N200" s="428"/>
      <c r="O200" s="428"/>
      <c r="P200" s="428"/>
      <c r="Q200" s="428"/>
      <c r="R200" s="428"/>
      <c r="S200" s="428"/>
      <c r="T200" s="428"/>
      <c r="U200" s="428"/>
      <c r="V200" s="428"/>
      <c r="W200" s="428"/>
      <c r="X200" s="428"/>
      <c r="Y200" s="428"/>
      <c r="Z200" s="428"/>
    </row>
    <row r="201" spans="1:26" ht="14">
      <c r="A201" s="515" t="s">
        <v>294</v>
      </c>
      <c r="B201" s="515" t="s">
        <v>598</v>
      </c>
      <c r="C201" s="516" t="s">
        <v>599</v>
      </c>
      <c r="D201" s="516" t="s">
        <v>327</v>
      </c>
      <c r="E201" s="516" t="s">
        <v>957</v>
      </c>
      <c r="F201" s="516" t="s">
        <v>958</v>
      </c>
      <c r="G201" s="516" t="s">
        <v>959</v>
      </c>
      <c r="H201" s="516" t="s">
        <v>960</v>
      </c>
      <c r="I201" s="428"/>
      <c r="J201" s="428"/>
      <c r="K201" s="428"/>
      <c r="L201" s="428"/>
      <c r="M201" s="428"/>
      <c r="N201" s="428"/>
      <c r="O201" s="428"/>
      <c r="P201" s="428"/>
      <c r="Q201" s="428"/>
      <c r="R201" s="428"/>
      <c r="S201" s="428"/>
      <c r="T201" s="428"/>
      <c r="U201" s="428"/>
      <c r="V201" s="428"/>
      <c r="W201" s="428"/>
      <c r="X201" s="428"/>
      <c r="Y201" s="428"/>
      <c r="Z201" s="428"/>
    </row>
    <row r="202" spans="1:26" ht="28">
      <c r="A202" s="515" t="s">
        <v>294</v>
      </c>
      <c r="B202" s="515" t="s">
        <v>584</v>
      </c>
      <c r="C202" s="516" t="s">
        <v>587</v>
      </c>
      <c r="D202" s="516" t="s">
        <v>311</v>
      </c>
      <c r="E202" s="516" t="s">
        <v>943</v>
      </c>
      <c r="F202" s="516" t="s">
        <v>822</v>
      </c>
      <c r="G202" s="516" t="s">
        <v>944</v>
      </c>
      <c r="H202" s="516" t="s">
        <v>824</v>
      </c>
      <c r="I202" s="428"/>
      <c r="J202" s="428"/>
      <c r="K202" s="428"/>
      <c r="L202" s="428"/>
      <c r="M202" s="428"/>
      <c r="N202" s="428"/>
      <c r="O202" s="428"/>
      <c r="P202" s="428"/>
      <c r="Q202" s="428"/>
      <c r="R202" s="428"/>
      <c r="S202" s="428"/>
      <c r="T202" s="428"/>
      <c r="U202" s="428"/>
      <c r="V202" s="428"/>
      <c r="W202" s="428"/>
      <c r="X202" s="428"/>
      <c r="Y202" s="428"/>
      <c r="Z202" s="428"/>
    </row>
    <row r="203" spans="1:26" ht="14">
      <c r="A203" s="515" t="s">
        <v>294</v>
      </c>
      <c r="B203" s="515" t="s">
        <v>609</v>
      </c>
      <c r="C203" s="516" t="s">
        <v>977</v>
      </c>
      <c r="D203" s="516" t="s">
        <v>978</v>
      </c>
      <c r="E203" s="518" t="s">
        <v>938</v>
      </c>
      <c r="F203" s="518" t="s">
        <v>867</v>
      </c>
      <c r="G203" s="518" t="s">
        <v>939</v>
      </c>
      <c r="H203" s="518" t="s">
        <v>940</v>
      </c>
      <c r="I203" s="428"/>
      <c r="J203" s="428"/>
      <c r="K203" s="428"/>
      <c r="L203" s="428"/>
      <c r="M203" s="428"/>
      <c r="N203" s="428"/>
      <c r="O203" s="428"/>
      <c r="P203" s="428"/>
      <c r="Q203" s="428"/>
      <c r="R203" s="428"/>
      <c r="S203" s="428"/>
      <c r="T203" s="428"/>
      <c r="U203" s="428"/>
      <c r="V203" s="428"/>
      <c r="W203" s="428"/>
      <c r="X203" s="428"/>
      <c r="Y203" s="428"/>
      <c r="Z203" s="428"/>
    </row>
    <row r="204" spans="1:26" ht="28">
      <c r="A204" s="515" t="s">
        <v>294</v>
      </c>
      <c r="B204" s="515" t="s">
        <v>604</v>
      </c>
      <c r="C204" s="516" t="s">
        <v>606</v>
      </c>
      <c r="D204" s="516" t="s">
        <v>332</v>
      </c>
      <c r="E204" s="516" t="s">
        <v>957</v>
      </c>
      <c r="F204" s="516" t="s">
        <v>961</v>
      </c>
      <c r="G204" s="516" t="s">
        <v>962</v>
      </c>
      <c r="H204" s="516" t="s">
        <v>963</v>
      </c>
      <c r="I204" s="428"/>
      <c r="J204" s="428"/>
      <c r="K204" s="428"/>
      <c r="L204" s="428"/>
      <c r="M204" s="428"/>
      <c r="N204" s="428"/>
      <c r="O204" s="428"/>
      <c r="P204" s="428"/>
      <c r="Q204" s="428"/>
      <c r="R204" s="428"/>
      <c r="S204" s="428"/>
      <c r="T204" s="428"/>
      <c r="U204" s="428"/>
      <c r="V204" s="428"/>
      <c r="W204" s="428"/>
      <c r="X204" s="428"/>
      <c r="Y204" s="428"/>
      <c r="Z204" s="428"/>
    </row>
    <row r="205" spans="1:26" ht="28">
      <c r="A205" s="515" t="s">
        <v>294</v>
      </c>
      <c r="B205" s="515" t="s">
        <v>604</v>
      </c>
      <c r="C205" s="516" t="s">
        <v>605</v>
      </c>
      <c r="D205" s="516" t="s">
        <v>333</v>
      </c>
      <c r="E205" s="516" t="s">
        <v>957</v>
      </c>
      <c r="F205" s="516" t="s">
        <v>961</v>
      </c>
      <c r="G205" s="516" t="s">
        <v>962</v>
      </c>
      <c r="H205" s="516" t="s">
        <v>963</v>
      </c>
      <c r="I205" s="428"/>
      <c r="J205" s="428"/>
      <c r="K205" s="428"/>
      <c r="L205" s="428"/>
      <c r="M205" s="428"/>
      <c r="N205" s="428"/>
      <c r="O205" s="428"/>
      <c r="P205" s="428"/>
      <c r="Q205" s="428"/>
      <c r="R205" s="428"/>
      <c r="S205" s="428"/>
      <c r="T205" s="428"/>
      <c r="U205" s="428"/>
      <c r="V205" s="428"/>
      <c r="W205" s="428"/>
      <c r="X205" s="428"/>
      <c r="Y205" s="428"/>
      <c r="Z205" s="428"/>
    </row>
    <row r="206" spans="1:26" ht="28">
      <c r="A206" s="515" t="s">
        <v>294</v>
      </c>
      <c r="B206" s="515" t="s">
        <v>598</v>
      </c>
      <c r="C206" s="517" t="s">
        <v>784</v>
      </c>
      <c r="D206" s="516" t="s">
        <v>1007</v>
      </c>
      <c r="E206" s="517" t="s">
        <v>1008</v>
      </c>
      <c r="F206" s="517" t="s">
        <v>958</v>
      </c>
      <c r="G206" s="517" t="s">
        <v>1009</v>
      </c>
      <c r="H206" s="519" t="s">
        <v>1010</v>
      </c>
      <c r="I206" s="428"/>
      <c r="J206" s="428"/>
      <c r="K206" s="428"/>
      <c r="L206" s="428"/>
      <c r="M206" s="428"/>
      <c r="N206" s="428"/>
      <c r="O206" s="428"/>
      <c r="P206" s="428"/>
      <c r="Q206" s="428"/>
      <c r="R206" s="428"/>
      <c r="S206" s="428"/>
      <c r="T206" s="428"/>
      <c r="U206" s="428"/>
      <c r="V206" s="428"/>
      <c r="W206" s="428"/>
      <c r="X206" s="428"/>
      <c r="Y206" s="428"/>
      <c r="Z206" s="428"/>
    </row>
    <row r="207" spans="1:26" ht="14">
      <c r="A207" s="515" t="s">
        <v>294</v>
      </c>
      <c r="B207" s="515" t="s">
        <v>609</v>
      </c>
      <c r="C207" s="516" t="s">
        <v>703</v>
      </c>
      <c r="D207" s="516" t="s">
        <v>747</v>
      </c>
      <c r="E207" s="517" t="s">
        <v>1006</v>
      </c>
      <c r="F207" s="517" t="s">
        <v>841</v>
      </c>
      <c r="G207" s="517" t="s">
        <v>1006</v>
      </c>
      <c r="H207" s="517" t="s">
        <v>841</v>
      </c>
      <c r="I207" s="428"/>
      <c r="J207" s="428"/>
      <c r="K207" s="428"/>
      <c r="L207" s="428"/>
      <c r="M207" s="428"/>
      <c r="N207" s="428"/>
      <c r="O207" s="428"/>
      <c r="P207" s="428"/>
      <c r="Q207" s="428"/>
      <c r="R207" s="428"/>
      <c r="S207" s="428"/>
      <c r="T207" s="428"/>
      <c r="U207" s="428"/>
      <c r="V207" s="428"/>
      <c r="W207" s="428"/>
      <c r="X207" s="428"/>
      <c r="Y207" s="428"/>
      <c r="Z207" s="428"/>
    </row>
    <row r="208" spans="1:26" ht="14">
      <c r="A208" s="515" t="s">
        <v>294</v>
      </c>
      <c r="B208" s="515" t="s">
        <v>580</v>
      </c>
      <c r="C208" s="516"/>
      <c r="D208" s="516" t="s">
        <v>946</v>
      </c>
      <c r="E208" s="516" t="s">
        <v>821</v>
      </c>
      <c r="F208" s="516" t="s">
        <v>947</v>
      </c>
      <c r="G208" s="516" t="s">
        <v>948</v>
      </c>
      <c r="H208" s="516" t="s">
        <v>867</v>
      </c>
      <c r="I208" s="435"/>
      <c r="J208" s="428"/>
      <c r="K208" s="428"/>
      <c r="L208" s="428"/>
      <c r="M208" s="428"/>
      <c r="N208" s="428"/>
      <c r="O208" s="428"/>
      <c r="P208" s="428"/>
      <c r="Q208" s="428"/>
      <c r="R208" s="428"/>
      <c r="S208" s="428"/>
      <c r="T208" s="428"/>
      <c r="U208" s="428"/>
      <c r="V208" s="428"/>
      <c r="W208" s="428"/>
      <c r="X208" s="428"/>
      <c r="Y208" s="428"/>
      <c r="Z208" s="428"/>
    </row>
    <row r="209" spans="1:26" ht="14">
      <c r="A209" s="515" t="s">
        <v>294</v>
      </c>
      <c r="B209" s="515" t="s">
        <v>582</v>
      </c>
      <c r="C209" s="516"/>
      <c r="D209" s="516" t="s">
        <v>937</v>
      </c>
      <c r="E209" s="516" t="s">
        <v>938</v>
      </c>
      <c r="F209" s="516" t="s">
        <v>867</v>
      </c>
      <c r="G209" s="516" t="s">
        <v>939</v>
      </c>
      <c r="H209" s="516" t="s">
        <v>940</v>
      </c>
      <c r="I209" s="428"/>
      <c r="J209" s="428"/>
      <c r="K209" s="428"/>
      <c r="L209" s="428"/>
      <c r="M209" s="428"/>
      <c r="N209" s="428"/>
      <c r="O209" s="428"/>
      <c r="P209" s="428"/>
      <c r="Q209" s="428"/>
      <c r="R209" s="428"/>
      <c r="S209" s="428"/>
      <c r="T209" s="428"/>
      <c r="U209" s="428"/>
      <c r="V209" s="428"/>
      <c r="W209" s="428"/>
      <c r="X209" s="428"/>
      <c r="Y209" s="428"/>
      <c r="Z209" s="428"/>
    </row>
    <row r="210" spans="1:26" ht="14">
      <c r="A210" s="515" t="s">
        <v>294</v>
      </c>
      <c r="B210" s="515" t="s">
        <v>582</v>
      </c>
      <c r="C210" s="516"/>
      <c r="D210" s="516" t="s">
        <v>937</v>
      </c>
      <c r="E210" s="516" t="s">
        <v>938</v>
      </c>
      <c r="F210" s="516" t="s">
        <v>867</v>
      </c>
      <c r="G210" s="516" t="s">
        <v>939</v>
      </c>
      <c r="H210" s="516" t="s">
        <v>940</v>
      </c>
      <c r="I210" s="428"/>
      <c r="J210" s="428"/>
      <c r="K210" s="428"/>
      <c r="L210" s="428"/>
      <c r="M210" s="428"/>
      <c r="N210" s="428"/>
      <c r="O210" s="428"/>
      <c r="P210" s="428"/>
      <c r="Q210" s="428"/>
      <c r="R210" s="428"/>
      <c r="S210" s="428"/>
      <c r="T210" s="428"/>
      <c r="U210" s="428"/>
      <c r="V210" s="428"/>
      <c r="W210" s="428"/>
      <c r="X210" s="428"/>
      <c r="Y210" s="428"/>
      <c r="Z210" s="428"/>
    </row>
    <row r="211" spans="1:26" ht="14">
      <c r="A211" s="515" t="s">
        <v>294</v>
      </c>
      <c r="B211" s="515" t="s">
        <v>215</v>
      </c>
      <c r="C211" s="516"/>
      <c r="D211" s="516" t="s">
        <v>973</v>
      </c>
      <c r="E211" s="516" t="s">
        <v>821</v>
      </c>
      <c r="F211" s="516" t="s">
        <v>950</v>
      </c>
      <c r="G211" s="516" t="s">
        <v>842</v>
      </c>
      <c r="H211" s="516" t="s">
        <v>867</v>
      </c>
      <c r="I211" s="428"/>
      <c r="J211" s="428"/>
      <c r="K211" s="428"/>
      <c r="L211" s="428"/>
      <c r="M211" s="428"/>
      <c r="N211" s="428"/>
      <c r="O211" s="428"/>
      <c r="P211" s="428"/>
      <c r="Q211" s="428"/>
      <c r="R211" s="428"/>
      <c r="S211" s="428"/>
      <c r="T211" s="428"/>
      <c r="U211" s="428"/>
      <c r="V211" s="428"/>
      <c r="W211" s="428"/>
      <c r="X211" s="428"/>
      <c r="Y211" s="428"/>
      <c r="Z211" s="428"/>
    </row>
    <row r="212" spans="1:26" ht="14">
      <c r="A212" s="515" t="s">
        <v>294</v>
      </c>
      <c r="B212" s="515" t="s">
        <v>215</v>
      </c>
      <c r="C212" s="516"/>
      <c r="D212" s="516" t="s">
        <v>973</v>
      </c>
      <c r="E212" s="516" t="s">
        <v>821</v>
      </c>
      <c r="F212" s="516" t="s">
        <v>950</v>
      </c>
      <c r="G212" s="516" t="s">
        <v>842</v>
      </c>
      <c r="H212" s="516" t="s">
        <v>867</v>
      </c>
      <c r="I212" s="428"/>
      <c r="J212" s="428"/>
      <c r="K212" s="428"/>
      <c r="L212" s="428"/>
      <c r="M212" s="428"/>
      <c r="N212" s="428"/>
      <c r="O212" s="428"/>
      <c r="P212" s="428"/>
      <c r="Q212" s="428"/>
      <c r="R212" s="428"/>
      <c r="S212" s="428"/>
      <c r="T212" s="428"/>
      <c r="U212" s="428"/>
      <c r="V212" s="428"/>
      <c r="W212" s="428"/>
      <c r="X212" s="428"/>
      <c r="Y212" s="428"/>
      <c r="Z212" s="428"/>
    </row>
    <row r="213" spans="1:26" ht="28">
      <c r="A213" s="515" t="s">
        <v>294</v>
      </c>
      <c r="B213" s="515" t="s">
        <v>609</v>
      </c>
      <c r="C213" s="516"/>
      <c r="D213" s="516" t="s">
        <v>975</v>
      </c>
      <c r="E213" s="516" t="s">
        <v>943</v>
      </c>
      <c r="F213" s="516" t="s">
        <v>822</v>
      </c>
      <c r="G213" s="516" t="s">
        <v>971</v>
      </c>
      <c r="H213" s="516" t="s">
        <v>972</v>
      </c>
      <c r="I213" s="428"/>
      <c r="J213" s="428"/>
      <c r="K213" s="428"/>
      <c r="L213" s="428"/>
      <c r="M213" s="428"/>
      <c r="N213" s="428"/>
      <c r="O213" s="428"/>
      <c r="P213" s="428"/>
      <c r="Q213" s="428"/>
      <c r="R213" s="428"/>
      <c r="S213" s="428"/>
      <c r="T213" s="428"/>
      <c r="U213" s="428"/>
      <c r="V213" s="428"/>
      <c r="W213" s="428"/>
      <c r="X213" s="428"/>
      <c r="Y213" s="428"/>
      <c r="Z213" s="428"/>
    </row>
    <row r="214" spans="1:26" ht="28">
      <c r="A214" s="515" t="s">
        <v>294</v>
      </c>
      <c r="B214" s="515" t="s">
        <v>584</v>
      </c>
      <c r="C214" s="516"/>
      <c r="D214" s="516" t="s">
        <v>951</v>
      </c>
      <c r="E214" s="516" t="s">
        <v>943</v>
      </c>
      <c r="F214" s="516" t="s">
        <v>822</v>
      </c>
      <c r="G214" s="516" t="s">
        <v>944</v>
      </c>
      <c r="H214" s="516" t="s">
        <v>824</v>
      </c>
      <c r="I214" s="428"/>
      <c r="J214" s="428"/>
      <c r="K214" s="428"/>
      <c r="L214" s="428"/>
      <c r="M214" s="428"/>
      <c r="N214" s="428"/>
      <c r="O214" s="428"/>
      <c r="P214" s="428"/>
      <c r="Q214" s="428"/>
      <c r="R214" s="428"/>
      <c r="S214" s="428"/>
      <c r="T214" s="428"/>
      <c r="U214" s="428"/>
      <c r="V214" s="428"/>
      <c r="W214" s="428"/>
      <c r="X214" s="428"/>
      <c r="Y214" s="428"/>
      <c r="Z214" s="428"/>
    </row>
    <row r="215" spans="1:26" ht="14">
      <c r="A215" s="515" t="s">
        <v>294</v>
      </c>
      <c r="B215" s="515" t="s">
        <v>591</v>
      </c>
      <c r="C215" s="516"/>
      <c r="D215" s="516" t="s">
        <v>949</v>
      </c>
      <c r="E215" s="516" t="s">
        <v>821</v>
      </c>
      <c r="F215" s="516" t="s">
        <v>950</v>
      </c>
      <c r="G215" s="516" t="s">
        <v>842</v>
      </c>
      <c r="H215" s="516" t="s">
        <v>867</v>
      </c>
      <c r="I215" s="428"/>
      <c r="J215" s="428"/>
      <c r="K215" s="428"/>
      <c r="L215" s="428"/>
      <c r="M215" s="428"/>
      <c r="N215" s="428"/>
      <c r="O215" s="428"/>
      <c r="P215" s="428"/>
      <c r="Q215" s="428"/>
      <c r="R215" s="428"/>
      <c r="S215" s="428"/>
      <c r="T215" s="428"/>
      <c r="U215" s="428"/>
      <c r="V215" s="428"/>
      <c r="W215" s="428"/>
      <c r="X215" s="428"/>
      <c r="Y215" s="428"/>
      <c r="Z215" s="428"/>
    </row>
    <row r="216" spans="1:26" ht="14">
      <c r="A216" s="515" t="s">
        <v>294</v>
      </c>
      <c r="B216" s="515" t="s">
        <v>591</v>
      </c>
      <c r="C216" s="516"/>
      <c r="D216" s="516" t="s">
        <v>949</v>
      </c>
      <c r="E216" s="516" t="s">
        <v>821</v>
      </c>
      <c r="F216" s="516" t="s">
        <v>950</v>
      </c>
      <c r="G216" s="516" t="s">
        <v>842</v>
      </c>
      <c r="H216" s="516" t="s">
        <v>867</v>
      </c>
      <c r="I216" s="428"/>
      <c r="J216" s="428"/>
      <c r="K216" s="428"/>
      <c r="L216" s="428"/>
      <c r="M216" s="428"/>
      <c r="N216" s="428"/>
      <c r="O216" s="428"/>
      <c r="P216" s="428"/>
      <c r="Q216" s="428"/>
      <c r="R216" s="428"/>
      <c r="S216" s="428"/>
      <c r="T216" s="428"/>
      <c r="U216" s="428"/>
      <c r="V216" s="428"/>
      <c r="W216" s="428"/>
      <c r="X216" s="428"/>
      <c r="Y216" s="428"/>
      <c r="Z216" s="428"/>
    </row>
    <row r="217" spans="1:26" ht="14">
      <c r="A217" s="515" t="s">
        <v>294</v>
      </c>
      <c r="B217" s="515" t="s">
        <v>598</v>
      </c>
      <c r="C217" s="516"/>
      <c r="D217" s="516" t="s">
        <v>956</v>
      </c>
      <c r="E217" s="516" t="s">
        <v>957</v>
      </c>
      <c r="F217" s="516" t="s">
        <v>958</v>
      </c>
      <c r="G217" s="516" t="s">
        <v>959</v>
      </c>
      <c r="H217" s="516" t="s">
        <v>960</v>
      </c>
      <c r="I217" s="428"/>
      <c r="J217" s="428"/>
      <c r="K217" s="428"/>
      <c r="L217" s="428"/>
      <c r="M217" s="428"/>
      <c r="N217" s="428"/>
      <c r="O217" s="428"/>
      <c r="P217" s="428"/>
      <c r="Q217" s="428"/>
      <c r="R217" s="428"/>
      <c r="S217" s="428"/>
      <c r="T217" s="428"/>
      <c r="U217" s="428"/>
      <c r="V217" s="428"/>
      <c r="W217" s="428"/>
      <c r="X217" s="428"/>
      <c r="Y217" s="428"/>
      <c r="Z217" s="428"/>
    </row>
    <row r="218" spans="1:26" ht="14">
      <c r="A218" s="515" t="s">
        <v>294</v>
      </c>
      <c r="B218" s="515" t="s">
        <v>598</v>
      </c>
      <c r="C218" s="516"/>
      <c r="D218" s="516" t="s">
        <v>956</v>
      </c>
      <c r="E218" s="516" t="s">
        <v>957</v>
      </c>
      <c r="F218" s="516" t="s">
        <v>958</v>
      </c>
      <c r="G218" s="516" t="s">
        <v>959</v>
      </c>
      <c r="H218" s="516" t="s">
        <v>960</v>
      </c>
      <c r="I218" s="428"/>
      <c r="J218" s="428"/>
      <c r="K218" s="428"/>
      <c r="L218" s="428"/>
      <c r="M218" s="428"/>
      <c r="N218" s="428"/>
      <c r="O218" s="428"/>
      <c r="P218" s="428"/>
      <c r="Q218" s="428"/>
      <c r="R218" s="428"/>
      <c r="S218" s="428"/>
      <c r="T218" s="428"/>
      <c r="U218" s="428"/>
      <c r="V218" s="428"/>
      <c r="W218" s="428"/>
      <c r="X218" s="428"/>
      <c r="Y218" s="428"/>
      <c r="Z218" s="428"/>
    </row>
    <row r="219" spans="1:26" ht="28">
      <c r="A219" s="515" t="s">
        <v>294</v>
      </c>
      <c r="B219" s="515" t="s">
        <v>604</v>
      </c>
      <c r="C219" s="516"/>
      <c r="D219" s="516" t="s">
        <v>974</v>
      </c>
      <c r="E219" s="516" t="s">
        <v>957</v>
      </c>
      <c r="F219" s="516" t="s">
        <v>961</v>
      </c>
      <c r="G219" s="516" t="s">
        <v>962</v>
      </c>
      <c r="H219" s="516" t="s">
        <v>963</v>
      </c>
      <c r="I219" s="428"/>
      <c r="J219" s="428"/>
      <c r="K219" s="428"/>
      <c r="L219" s="428"/>
      <c r="M219" s="428"/>
      <c r="N219" s="428"/>
      <c r="O219" s="428"/>
      <c r="P219" s="428"/>
      <c r="Q219" s="428"/>
      <c r="R219" s="428"/>
      <c r="S219" s="428"/>
      <c r="T219" s="428"/>
      <c r="U219" s="428"/>
      <c r="V219" s="428"/>
      <c r="W219" s="428"/>
      <c r="X219" s="428"/>
      <c r="Y219" s="428"/>
      <c r="Z219" s="428"/>
    </row>
    <row r="220" spans="1:26" ht="28">
      <c r="A220" s="515" t="s">
        <v>294</v>
      </c>
      <c r="B220" s="522" t="s">
        <v>779</v>
      </c>
      <c r="C220" s="516"/>
      <c r="D220" s="516" t="s">
        <v>992</v>
      </c>
      <c r="E220" s="517" t="s">
        <v>943</v>
      </c>
      <c r="F220" s="517" t="s">
        <v>822</v>
      </c>
      <c r="G220" s="517" t="s">
        <v>993</v>
      </c>
      <c r="H220" s="521" t="s">
        <v>994</v>
      </c>
      <c r="I220" s="428"/>
      <c r="J220" s="428"/>
      <c r="K220" s="428"/>
      <c r="L220" s="428"/>
      <c r="M220" s="428"/>
      <c r="N220" s="428"/>
      <c r="O220" s="428"/>
      <c r="P220" s="428"/>
      <c r="Q220" s="428"/>
      <c r="R220" s="428"/>
      <c r="S220" s="428"/>
      <c r="T220" s="428"/>
      <c r="U220" s="428"/>
      <c r="V220" s="428"/>
      <c r="W220" s="428"/>
      <c r="X220" s="428"/>
      <c r="Y220" s="428"/>
      <c r="Z220" s="428"/>
    </row>
    <row r="221" spans="1:26" ht="14">
      <c r="A221" s="515" t="s">
        <v>294</v>
      </c>
      <c r="B221" s="515"/>
      <c r="C221" s="516"/>
      <c r="D221" s="516" t="s">
        <v>945</v>
      </c>
      <c r="E221" s="516" t="s">
        <v>804</v>
      </c>
      <c r="F221" s="516" t="s">
        <v>804</v>
      </c>
      <c r="G221" s="516" t="s">
        <v>804</v>
      </c>
      <c r="H221" s="516" t="s">
        <v>804</v>
      </c>
      <c r="I221" s="428"/>
      <c r="J221" s="428"/>
      <c r="K221" s="428"/>
      <c r="L221" s="428"/>
      <c r="M221" s="428"/>
      <c r="N221" s="428"/>
      <c r="O221" s="428"/>
      <c r="P221" s="428"/>
      <c r="Q221" s="428"/>
      <c r="R221" s="428"/>
      <c r="S221" s="428"/>
      <c r="T221" s="428"/>
      <c r="U221" s="428"/>
      <c r="V221" s="428"/>
      <c r="W221" s="428"/>
      <c r="X221" s="428"/>
      <c r="Y221" s="428"/>
      <c r="Z221" s="428"/>
    </row>
    <row r="222" spans="1:26" ht="14">
      <c r="A222" s="428"/>
      <c r="B222" s="494"/>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row>
    <row r="223" spans="1:26" ht="14" hidden="1">
      <c r="A223" s="428"/>
      <c r="B223" s="428"/>
      <c r="C223" s="428"/>
      <c r="D223" s="428"/>
      <c r="E223" s="428"/>
      <c r="F223" s="428"/>
      <c r="G223" s="428"/>
      <c r="H223" s="428"/>
      <c r="I223" s="428"/>
      <c r="J223" s="428"/>
      <c r="K223" s="428"/>
      <c r="L223" s="428"/>
      <c r="M223" s="428"/>
      <c r="N223" s="428"/>
      <c r="O223" s="428"/>
      <c r="P223" s="428"/>
      <c r="Q223" s="428"/>
      <c r="R223" s="428"/>
      <c r="S223" s="428"/>
      <c r="T223" s="428"/>
      <c r="U223" s="428"/>
      <c r="V223" s="428"/>
      <c r="W223" s="428"/>
      <c r="X223" s="428"/>
      <c r="Y223" s="428"/>
      <c r="Z223" s="428"/>
    </row>
    <row r="224" spans="1:26" ht="14" hidden="1">
      <c r="A224" s="428"/>
      <c r="B224" s="428"/>
      <c r="C224" s="428"/>
      <c r="D224" s="428"/>
      <c r="E224" s="428"/>
      <c r="F224" s="428"/>
      <c r="G224" s="428"/>
      <c r="H224" s="428"/>
      <c r="I224" s="428"/>
      <c r="J224" s="428"/>
      <c r="K224" s="428"/>
      <c r="L224" s="428"/>
      <c r="M224" s="428"/>
      <c r="N224" s="428"/>
      <c r="O224" s="428"/>
      <c r="P224" s="428"/>
      <c r="Q224" s="428"/>
      <c r="R224" s="428"/>
      <c r="S224" s="428"/>
      <c r="T224" s="428"/>
      <c r="U224" s="428"/>
      <c r="V224" s="428"/>
      <c r="W224" s="428"/>
      <c r="X224" s="428"/>
      <c r="Y224" s="428"/>
      <c r="Z224" s="428"/>
    </row>
    <row r="225" spans="1:26" ht="14" hidden="1">
      <c r="A225" s="428"/>
      <c r="B225" s="428"/>
      <c r="C225" s="428"/>
      <c r="D225" s="428"/>
      <c r="E225" s="428"/>
      <c r="F225" s="428"/>
      <c r="G225" s="428"/>
      <c r="H225" s="428"/>
      <c r="I225" s="428"/>
      <c r="J225" s="428"/>
      <c r="K225" s="428"/>
      <c r="L225" s="428"/>
      <c r="M225" s="428"/>
      <c r="N225" s="428"/>
      <c r="O225" s="428"/>
      <c r="P225" s="428"/>
      <c r="Q225" s="428"/>
      <c r="R225" s="428"/>
      <c r="S225" s="428"/>
      <c r="T225" s="428"/>
      <c r="U225" s="428"/>
      <c r="V225" s="428"/>
      <c r="W225" s="428"/>
      <c r="X225" s="428"/>
      <c r="Y225" s="428"/>
      <c r="Z225" s="428"/>
    </row>
    <row r="226" spans="1:26" ht="14" hidden="1">
      <c r="A226" s="428"/>
      <c r="B226" s="428"/>
      <c r="C226" s="428"/>
      <c r="D226" s="428"/>
      <c r="E226" s="428"/>
      <c r="F226" s="428"/>
      <c r="G226" s="428"/>
      <c r="H226" s="428"/>
      <c r="I226" s="428"/>
      <c r="J226" s="428"/>
      <c r="K226" s="428"/>
      <c r="L226" s="428"/>
      <c r="M226" s="428"/>
      <c r="N226" s="428"/>
      <c r="O226" s="428"/>
      <c r="P226" s="428"/>
      <c r="Q226" s="428"/>
      <c r="R226" s="428"/>
      <c r="S226" s="428"/>
      <c r="T226" s="428"/>
      <c r="U226" s="428"/>
      <c r="V226" s="428"/>
      <c r="W226" s="428"/>
      <c r="X226" s="428"/>
      <c r="Y226" s="428"/>
      <c r="Z226" s="428"/>
    </row>
    <row r="227" spans="1:26" ht="14" hidden="1">
      <c r="A227" s="428"/>
      <c r="B227" s="428"/>
      <c r="C227" s="428"/>
      <c r="D227" s="428"/>
      <c r="E227" s="428"/>
      <c r="F227" s="428"/>
      <c r="G227" s="428"/>
      <c r="H227" s="428"/>
      <c r="I227" s="428"/>
      <c r="J227" s="428"/>
      <c r="K227" s="428"/>
      <c r="L227" s="428"/>
      <c r="M227" s="428"/>
      <c r="N227" s="428"/>
      <c r="O227" s="428"/>
      <c r="P227" s="428"/>
      <c r="Q227" s="428"/>
      <c r="R227" s="428"/>
      <c r="S227" s="428"/>
      <c r="T227" s="428"/>
      <c r="U227" s="428"/>
      <c r="V227" s="428"/>
      <c r="W227" s="428"/>
      <c r="X227" s="428"/>
      <c r="Y227" s="428"/>
      <c r="Z227" s="428"/>
    </row>
    <row r="228" spans="1:26" ht="14" hidden="1">
      <c r="A228" s="428"/>
      <c r="B228" s="428"/>
      <c r="C228" s="428"/>
      <c r="D228" s="428"/>
      <c r="E228" s="428"/>
      <c r="F228" s="428"/>
      <c r="G228" s="428"/>
      <c r="H228" s="428"/>
      <c r="I228" s="428"/>
      <c r="J228" s="428"/>
      <c r="K228" s="428"/>
      <c r="L228" s="428"/>
      <c r="M228" s="428"/>
      <c r="N228" s="428"/>
      <c r="O228" s="428"/>
      <c r="P228" s="428"/>
      <c r="Q228" s="428"/>
      <c r="R228" s="428"/>
      <c r="S228" s="428"/>
      <c r="T228" s="428"/>
      <c r="U228" s="428"/>
      <c r="V228" s="428"/>
      <c r="W228" s="428"/>
      <c r="X228" s="428"/>
      <c r="Y228" s="428"/>
      <c r="Z228" s="428"/>
    </row>
    <row r="229" spans="1:26" ht="14" hidden="1">
      <c r="A229" s="428"/>
      <c r="B229" s="428"/>
      <c r="C229" s="428"/>
      <c r="D229" s="428"/>
      <c r="E229" s="428"/>
      <c r="F229" s="428"/>
      <c r="G229" s="428"/>
      <c r="H229" s="428"/>
      <c r="I229" s="428"/>
      <c r="J229" s="428"/>
      <c r="K229" s="428"/>
      <c r="L229" s="428"/>
      <c r="M229" s="428"/>
      <c r="N229" s="428"/>
      <c r="O229" s="428"/>
      <c r="P229" s="428"/>
      <c r="Q229" s="428"/>
      <c r="R229" s="428"/>
      <c r="S229" s="428"/>
      <c r="T229" s="428"/>
      <c r="U229" s="428"/>
      <c r="V229" s="428"/>
      <c r="W229" s="428"/>
      <c r="X229" s="428"/>
      <c r="Y229" s="428"/>
      <c r="Z229" s="428"/>
    </row>
    <row r="230" spans="1:26" ht="14" hidden="1">
      <c r="A230" s="428"/>
      <c r="B230" s="428"/>
      <c r="C230" s="428"/>
      <c r="D230" s="428"/>
      <c r="E230" s="428"/>
      <c r="F230" s="428"/>
      <c r="G230" s="428"/>
      <c r="H230" s="428"/>
      <c r="I230" s="428"/>
      <c r="J230" s="428"/>
      <c r="K230" s="428"/>
      <c r="L230" s="428"/>
      <c r="M230" s="428"/>
      <c r="N230" s="428"/>
      <c r="O230" s="428"/>
      <c r="P230" s="428"/>
      <c r="Q230" s="428"/>
      <c r="R230" s="428"/>
      <c r="S230" s="428"/>
      <c r="T230" s="428"/>
      <c r="U230" s="428"/>
      <c r="V230" s="428"/>
      <c r="W230" s="428"/>
      <c r="X230" s="428"/>
      <c r="Y230" s="428"/>
      <c r="Z230" s="428"/>
    </row>
    <row r="231" spans="1:26" ht="14" hidden="1">
      <c r="A231" s="428"/>
      <c r="B231" s="428"/>
      <c r="C231" s="428"/>
      <c r="D231" s="428"/>
      <c r="E231" s="428"/>
      <c r="F231" s="428"/>
      <c r="G231" s="428"/>
      <c r="H231" s="428"/>
      <c r="I231" s="428"/>
      <c r="J231" s="428"/>
      <c r="K231" s="428"/>
      <c r="L231" s="428"/>
      <c r="M231" s="428"/>
      <c r="N231" s="428"/>
      <c r="O231" s="428"/>
      <c r="P231" s="428"/>
      <c r="Q231" s="428"/>
      <c r="R231" s="428"/>
      <c r="S231" s="428"/>
      <c r="T231" s="428"/>
      <c r="U231" s="428"/>
      <c r="V231" s="428"/>
      <c r="W231" s="428"/>
      <c r="X231" s="428"/>
      <c r="Y231" s="428"/>
      <c r="Z231" s="428"/>
    </row>
    <row r="232" spans="1:26" ht="14" hidden="1">
      <c r="A232" s="428"/>
      <c r="B232" s="428"/>
      <c r="C232" s="428"/>
      <c r="D232" s="428"/>
      <c r="E232" s="428"/>
      <c r="F232" s="428"/>
      <c r="G232" s="428"/>
      <c r="H232" s="428"/>
      <c r="I232" s="428"/>
      <c r="J232" s="428"/>
      <c r="K232" s="428"/>
      <c r="L232" s="428"/>
      <c r="M232" s="428"/>
      <c r="N232" s="428"/>
      <c r="O232" s="428"/>
      <c r="P232" s="428"/>
      <c r="Q232" s="428"/>
      <c r="R232" s="428"/>
      <c r="S232" s="428"/>
      <c r="T232" s="428"/>
      <c r="U232" s="428"/>
      <c r="V232" s="428"/>
      <c r="W232" s="428"/>
      <c r="X232" s="428"/>
      <c r="Y232" s="428"/>
      <c r="Z232" s="428"/>
    </row>
    <row r="233" spans="1:26" ht="14" hidden="1">
      <c r="A233" s="428"/>
      <c r="B233" s="428"/>
      <c r="C233" s="428"/>
      <c r="D233" s="428"/>
      <c r="E233" s="428"/>
      <c r="F233" s="428"/>
      <c r="G233" s="428"/>
      <c r="H233" s="428"/>
      <c r="I233" s="428"/>
      <c r="J233" s="428"/>
      <c r="K233" s="428"/>
      <c r="L233" s="428"/>
      <c r="M233" s="428"/>
      <c r="N233" s="428"/>
      <c r="O233" s="428"/>
      <c r="P233" s="428"/>
      <c r="Q233" s="428"/>
      <c r="R233" s="428"/>
      <c r="S233" s="428"/>
      <c r="T233" s="428"/>
      <c r="U233" s="428"/>
      <c r="V233" s="428"/>
      <c r="W233" s="428"/>
      <c r="X233" s="428"/>
      <c r="Y233" s="428"/>
      <c r="Z233" s="428"/>
    </row>
    <row r="234" spans="1:26" ht="14" hidden="1">
      <c r="A234" s="428"/>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row>
    <row r="235" spans="1:26" ht="14" hidden="1">
      <c r="A235" s="428"/>
      <c r="B235" s="428"/>
      <c r="C235" s="428"/>
      <c r="D235" s="428"/>
      <c r="E235" s="428"/>
      <c r="F235" s="428"/>
      <c r="G235" s="428"/>
      <c r="H235" s="428"/>
      <c r="I235" s="428"/>
      <c r="J235" s="428"/>
      <c r="K235" s="428"/>
      <c r="L235" s="428"/>
      <c r="M235" s="428"/>
      <c r="N235" s="428"/>
      <c r="O235" s="428"/>
      <c r="P235" s="428"/>
      <c r="Q235" s="428"/>
      <c r="R235" s="428"/>
      <c r="S235" s="428"/>
      <c r="T235" s="428"/>
      <c r="U235" s="428"/>
      <c r="V235" s="428"/>
      <c r="W235" s="428"/>
      <c r="X235" s="428"/>
      <c r="Y235" s="428"/>
      <c r="Z235" s="428"/>
    </row>
    <row r="236" spans="1:26" ht="14" hidden="1">
      <c r="A236" s="428"/>
      <c r="B236" s="428"/>
      <c r="C236" s="428"/>
      <c r="D236" s="428"/>
      <c r="E236" s="428"/>
      <c r="F236" s="428"/>
      <c r="G236" s="428"/>
      <c r="H236" s="428"/>
      <c r="I236" s="428"/>
      <c r="J236" s="428"/>
      <c r="K236" s="428"/>
      <c r="L236" s="428"/>
      <c r="M236" s="428"/>
      <c r="N236" s="428"/>
      <c r="O236" s="428"/>
      <c r="P236" s="428"/>
      <c r="Q236" s="428"/>
      <c r="R236" s="428"/>
      <c r="S236" s="428"/>
      <c r="T236" s="428"/>
      <c r="U236" s="428"/>
      <c r="V236" s="428"/>
      <c r="W236" s="428"/>
      <c r="X236" s="428"/>
      <c r="Y236" s="428"/>
      <c r="Z236" s="428"/>
    </row>
    <row r="237" spans="1:26" ht="14" hidden="1">
      <c r="A237" s="428"/>
      <c r="B237" s="428"/>
      <c r="C237" s="428"/>
      <c r="D237" s="428"/>
      <c r="E237" s="428"/>
      <c r="F237" s="428"/>
      <c r="G237" s="428"/>
      <c r="H237" s="428"/>
      <c r="I237" s="428"/>
      <c r="J237" s="428"/>
      <c r="K237" s="428"/>
      <c r="L237" s="428"/>
      <c r="M237" s="428"/>
      <c r="N237" s="428"/>
      <c r="O237" s="428"/>
      <c r="P237" s="428"/>
      <c r="Q237" s="428"/>
      <c r="R237" s="428"/>
      <c r="S237" s="428"/>
      <c r="T237" s="428"/>
      <c r="U237" s="428"/>
      <c r="V237" s="428"/>
      <c r="W237" s="428"/>
      <c r="X237" s="428"/>
      <c r="Y237" s="428"/>
      <c r="Z237" s="428"/>
    </row>
    <row r="238" spans="1:26" ht="14" hidden="1">
      <c r="A238" s="428"/>
      <c r="B238" s="428"/>
      <c r="C238" s="428"/>
      <c r="D238" s="428"/>
      <c r="E238" s="428"/>
      <c r="F238" s="428"/>
      <c r="G238" s="428"/>
      <c r="H238" s="428"/>
      <c r="I238" s="428"/>
      <c r="J238" s="428"/>
      <c r="K238" s="428"/>
      <c r="L238" s="428"/>
      <c r="M238" s="428"/>
      <c r="N238" s="428"/>
      <c r="O238" s="428"/>
      <c r="P238" s="428"/>
      <c r="Q238" s="428"/>
      <c r="R238" s="428"/>
      <c r="S238" s="428"/>
      <c r="T238" s="428"/>
      <c r="U238" s="428"/>
      <c r="V238" s="428"/>
      <c r="W238" s="428"/>
      <c r="X238" s="428"/>
      <c r="Y238" s="428"/>
      <c r="Z238" s="428"/>
    </row>
    <row r="239" spans="1:26" ht="14" hidden="1">
      <c r="A239" s="428"/>
      <c r="B239" s="428"/>
      <c r="C239" s="428"/>
      <c r="D239" s="428"/>
      <c r="E239" s="428"/>
      <c r="F239" s="428"/>
      <c r="G239" s="428"/>
      <c r="H239" s="428"/>
      <c r="I239" s="428"/>
      <c r="J239" s="428"/>
      <c r="K239" s="428"/>
      <c r="L239" s="428"/>
      <c r="M239" s="428"/>
      <c r="N239" s="428"/>
      <c r="O239" s="428"/>
      <c r="P239" s="428"/>
      <c r="Q239" s="428"/>
      <c r="R239" s="428"/>
      <c r="S239" s="428"/>
      <c r="T239" s="428"/>
      <c r="U239" s="428"/>
      <c r="V239" s="428"/>
      <c r="W239" s="428"/>
      <c r="X239" s="428"/>
      <c r="Y239" s="428"/>
      <c r="Z239" s="428"/>
    </row>
    <row r="240" spans="1:26" ht="14" hidden="1">
      <c r="A240" s="428"/>
      <c r="B240" s="428"/>
      <c r="C240" s="428"/>
      <c r="D240" s="428"/>
      <c r="E240" s="428"/>
      <c r="F240" s="428"/>
      <c r="G240" s="428"/>
      <c r="H240" s="428"/>
      <c r="I240" s="428"/>
      <c r="J240" s="428"/>
      <c r="K240" s="428"/>
      <c r="L240" s="428"/>
      <c r="M240" s="428"/>
      <c r="N240" s="428"/>
      <c r="O240" s="428"/>
      <c r="P240" s="428"/>
      <c r="Q240" s="428"/>
      <c r="R240" s="428"/>
      <c r="S240" s="428"/>
      <c r="T240" s="428"/>
      <c r="U240" s="428"/>
      <c r="V240" s="428"/>
      <c r="W240" s="428"/>
      <c r="X240" s="428"/>
      <c r="Y240" s="428"/>
      <c r="Z240" s="428"/>
    </row>
    <row r="241" spans="1:26" ht="14" hidden="1">
      <c r="A241" s="428"/>
      <c r="B241" s="428"/>
      <c r="C241" s="428"/>
      <c r="D241" s="428"/>
      <c r="E241" s="428"/>
      <c r="F241" s="428"/>
      <c r="G241" s="428"/>
      <c r="H241" s="428"/>
      <c r="I241" s="428"/>
      <c r="J241" s="428"/>
      <c r="K241" s="428"/>
      <c r="L241" s="428"/>
      <c r="M241" s="428"/>
      <c r="N241" s="428"/>
      <c r="O241" s="428"/>
      <c r="P241" s="428"/>
      <c r="Q241" s="428"/>
      <c r="R241" s="428"/>
      <c r="S241" s="428"/>
      <c r="T241" s="428"/>
      <c r="U241" s="428"/>
      <c r="V241" s="428"/>
      <c r="W241" s="428"/>
      <c r="X241" s="428"/>
      <c r="Y241" s="428"/>
      <c r="Z241" s="428"/>
    </row>
    <row r="242" spans="1:26" ht="14" hidden="1">
      <c r="A242" s="428"/>
      <c r="B242" s="428"/>
      <c r="C242" s="428"/>
      <c r="D242" s="428"/>
      <c r="E242" s="428"/>
      <c r="F242" s="428"/>
      <c r="G242" s="428"/>
      <c r="H242" s="428"/>
      <c r="I242" s="428"/>
      <c r="J242" s="428"/>
      <c r="K242" s="428"/>
      <c r="L242" s="428"/>
      <c r="M242" s="428"/>
      <c r="N242" s="428"/>
      <c r="O242" s="428"/>
      <c r="P242" s="428"/>
      <c r="Q242" s="428"/>
      <c r="R242" s="428"/>
      <c r="S242" s="428"/>
      <c r="T242" s="428"/>
      <c r="U242" s="428"/>
      <c r="V242" s="428"/>
      <c r="W242" s="428"/>
      <c r="X242" s="428"/>
      <c r="Y242" s="428"/>
      <c r="Z242" s="428"/>
    </row>
    <row r="243" spans="1:26" ht="14" hidden="1">
      <c r="A243" s="428"/>
      <c r="B243" s="428"/>
      <c r="C243" s="428"/>
      <c r="D243" s="428"/>
      <c r="E243" s="428"/>
      <c r="F243" s="428"/>
      <c r="G243" s="428"/>
      <c r="H243" s="428"/>
      <c r="I243" s="428"/>
      <c r="J243" s="428"/>
      <c r="K243" s="428"/>
      <c r="L243" s="428"/>
      <c r="M243" s="428"/>
      <c r="N243" s="428"/>
      <c r="O243" s="428"/>
      <c r="P243" s="428"/>
      <c r="Q243" s="428"/>
      <c r="R243" s="428"/>
      <c r="S243" s="428"/>
      <c r="T243" s="428"/>
      <c r="U243" s="428"/>
      <c r="V243" s="428"/>
      <c r="W243" s="428"/>
      <c r="X243" s="428"/>
      <c r="Y243" s="428"/>
      <c r="Z243" s="428"/>
    </row>
    <row r="244" spans="1:26" ht="14" hidden="1">
      <c r="A244" s="428"/>
      <c r="B244" s="428"/>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8"/>
      <c r="Z244" s="428"/>
    </row>
    <row r="245" spans="1:26" ht="14" hidden="1">
      <c r="A245" s="428"/>
      <c r="B245" s="428"/>
      <c r="C245" s="428"/>
      <c r="D245" s="428"/>
      <c r="E245" s="428"/>
      <c r="F245" s="428"/>
      <c r="G245" s="428"/>
      <c r="H245" s="428"/>
      <c r="I245" s="428"/>
      <c r="J245" s="428"/>
      <c r="K245" s="428"/>
      <c r="L245" s="428"/>
      <c r="M245" s="428"/>
      <c r="N245" s="428"/>
      <c r="O245" s="428"/>
      <c r="P245" s="428"/>
      <c r="Q245" s="428"/>
      <c r="R245" s="428"/>
      <c r="S245" s="428"/>
      <c r="T245" s="428"/>
      <c r="U245" s="428"/>
      <c r="V245" s="428"/>
      <c r="W245" s="428"/>
      <c r="X245" s="428"/>
      <c r="Y245" s="428"/>
      <c r="Z245" s="428"/>
    </row>
    <row r="246" spans="1:26" ht="14" hidden="1">
      <c r="A246" s="428"/>
      <c r="B246" s="428"/>
      <c r="C246" s="428"/>
      <c r="D246" s="428"/>
      <c r="E246" s="428"/>
      <c r="F246" s="428"/>
      <c r="G246" s="428"/>
      <c r="H246" s="428"/>
      <c r="I246" s="428"/>
      <c r="J246" s="428"/>
      <c r="K246" s="428"/>
      <c r="L246" s="428"/>
      <c r="M246" s="428"/>
      <c r="N246" s="428"/>
      <c r="O246" s="428"/>
      <c r="P246" s="428"/>
      <c r="Q246" s="428"/>
      <c r="R246" s="428"/>
      <c r="S246" s="428"/>
      <c r="T246" s="428"/>
      <c r="U246" s="428"/>
      <c r="V246" s="428"/>
      <c r="W246" s="428"/>
      <c r="X246" s="428"/>
      <c r="Y246" s="428"/>
      <c r="Z246" s="428"/>
    </row>
    <row r="247" spans="1:26" ht="14" hidden="1">
      <c r="A247" s="428"/>
      <c r="B247" s="428"/>
      <c r="C247" s="428"/>
      <c r="D247" s="428"/>
      <c r="E247" s="428"/>
      <c r="F247" s="428"/>
      <c r="G247" s="428"/>
      <c r="H247" s="428"/>
      <c r="I247" s="428"/>
      <c r="J247" s="428"/>
      <c r="K247" s="428"/>
      <c r="L247" s="428"/>
      <c r="M247" s="428"/>
      <c r="N247" s="428"/>
      <c r="O247" s="428"/>
      <c r="P247" s="428"/>
      <c r="Q247" s="428"/>
      <c r="R247" s="428"/>
      <c r="S247" s="428"/>
      <c r="T247" s="428"/>
      <c r="U247" s="428"/>
      <c r="V247" s="428"/>
      <c r="W247" s="428"/>
      <c r="X247" s="428"/>
      <c r="Y247" s="428"/>
      <c r="Z247" s="428"/>
    </row>
    <row r="248" spans="1:26" ht="14" hidden="1">
      <c r="A248" s="428"/>
      <c r="B248" s="428"/>
      <c r="C248" s="428"/>
      <c r="D248" s="428"/>
      <c r="E248" s="428"/>
      <c r="F248" s="428"/>
      <c r="G248" s="428"/>
      <c r="H248" s="428"/>
      <c r="I248" s="428"/>
      <c r="J248" s="428"/>
      <c r="K248" s="428"/>
      <c r="L248" s="428"/>
      <c r="M248" s="428"/>
      <c r="N248" s="428"/>
      <c r="O248" s="428"/>
      <c r="P248" s="428"/>
      <c r="Q248" s="428"/>
      <c r="R248" s="428"/>
      <c r="S248" s="428"/>
      <c r="T248" s="428"/>
      <c r="U248" s="428"/>
      <c r="V248" s="428"/>
      <c r="W248" s="428"/>
      <c r="X248" s="428"/>
      <c r="Y248" s="428"/>
      <c r="Z248" s="428"/>
    </row>
    <row r="249" spans="1:26" ht="14" hidden="1">
      <c r="A249" s="428"/>
      <c r="B249" s="428"/>
      <c r="C249" s="428"/>
      <c r="D249" s="428"/>
      <c r="E249" s="428"/>
      <c r="F249" s="428"/>
      <c r="G249" s="428"/>
      <c r="H249" s="428"/>
      <c r="I249" s="428"/>
      <c r="J249" s="428"/>
      <c r="K249" s="428"/>
      <c r="L249" s="428"/>
      <c r="M249" s="428"/>
      <c r="N249" s="428"/>
      <c r="O249" s="428"/>
      <c r="P249" s="428"/>
      <c r="Q249" s="428"/>
      <c r="R249" s="428"/>
      <c r="S249" s="428"/>
      <c r="T249" s="428"/>
      <c r="U249" s="428"/>
      <c r="V249" s="428"/>
      <c r="W249" s="428"/>
      <c r="X249" s="428"/>
      <c r="Y249" s="428"/>
      <c r="Z249" s="428"/>
    </row>
    <row r="250" spans="1:26" ht="14" hidden="1">
      <c r="A250" s="428"/>
      <c r="B250" s="428"/>
      <c r="C250" s="428"/>
      <c r="D250" s="428"/>
      <c r="E250" s="428"/>
      <c r="F250" s="428"/>
      <c r="G250" s="428"/>
      <c r="H250" s="428"/>
      <c r="I250" s="428"/>
      <c r="J250" s="428"/>
      <c r="K250" s="428"/>
      <c r="L250" s="428"/>
      <c r="M250" s="428"/>
      <c r="N250" s="428"/>
      <c r="O250" s="428"/>
      <c r="P250" s="428"/>
      <c r="Q250" s="428"/>
      <c r="R250" s="428"/>
      <c r="S250" s="428"/>
      <c r="T250" s="428"/>
      <c r="U250" s="428"/>
      <c r="V250" s="428"/>
      <c r="W250" s="428"/>
      <c r="X250" s="428"/>
      <c r="Y250" s="428"/>
      <c r="Z250" s="428"/>
    </row>
    <row r="251" spans="1:26" ht="14" hidden="1">
      <c r="A251" s="428"/>
      <c r="B251" s="428"/>
      <c r="C251" s="428"/>
      <c r="D251" s="428"/>
      <c r="E251" s="428"/>
      <c r="F251" s="428"/>
      <c r="G251" s="428"/>
      <c r="H251" s="428"/>
      <c r="I251" s="428"/>
      <c r="J251" s="428"/>
      <c r="K251" s="428"/>
      <c r="L251" s="428"/>
      <c r="M251" s="428"/>
      <c r="N251" s="428"/>
      <c r="O251" s="428"/>
      <c r="P251" s="428"/>
      <c r="Q251" s="428"/>
      <c r="R251" s="428"/>
      <c r="S251" s="428"/>
      <c r="T251" s="428"/>
      <c r="U251" s="428"/>
      <c r="V251" s="428"/>
      <c r="W251" s="428"/>
      <c r="X251" s="428"/>
      <c r="Y251" s="428"/>
      <c r="Z251" s="428"/>
    </row>
    <row r="252" spans="1:26" ht="14" hidden="1">
      <c r="A252" s="428"/>
      <c r="B252" s="428"/>
      <c r="C252" s="428"/>
      <c r="D252" s="428"/>
      <c r="E252" s="428"/>
      <c r="F252" s="428"/>
      <c r="G252" s="428"/>
      <c r="H252" s="428"/>
      <c r="I252" s="428"/>
      <c r="J252" s="428"/>
      <c r="K252" s="428"/>
      <c r="L252" s="428"/>
      <c r="M252" s="428"/>
      <c r="N252" s="428"/>
      <c r="O252" s="428"/>
      <c r="P252" s="428"/>
      <c r="Q252" s="428"/>
      <c r="R252" s="428"/>
      <c r="S252" s="428"/>
      <c r="T252" s="428"/>
      <c r="U252" s="428"/>
      <c r="V252" s="428"/>
      <c r="W252" s="428"/>
      <c r="X252" s="428"/>
      <c r="Y252" s="428"/>
      <c r="Z252" s="428"/>
    </row>
    <row r="253" spans="1:26" ht="14" hidden="1">
      <c r="A253" s="428"/>
      <c r="B253" s="428"/>
      <c r="C253" s="428"/>
      <c r="D253" s="428"/>
      <c r="E253" s="428"/>
      <c r="F253" s="428"/>
      <c r="G253" s="428"/>
      <c r="H253" s="428"/>
      <c r="I253" s="428"/>
      <c r="J253" s="428"/>
      <c r="K253" s="428"/>
      <c r="L253" s="428"/>
      <c r="M253" s="428"/>
      <c r="N253" s="428"/>
      <c r="O253" s="428"/>
      <c r="P253" s="428"/>
      <c r="Q253" s="428"/>
      <c r="R253" s="428"/>
      <c r="S253" s="428"/>
      <c r="T253" s="428"/>
      <c r="U253" s="428"/>
      <c r="V253" s="428"/>
      <c r="W253" s="428"/>
      <c r="X253" s="428"/>
      <c r="Y253" s="428"/>
      <c r="Z253" s="428"/>
    </row>
    <row r="254" spans="1:26" ht="14" hidden="1">
      <c r="A254" s="428"/>
      <c r="B254" s="428"/>
      <c r="C254" s="428"/>
      <c r="D254" s="428"/>
      <c r="E254" s="428"/>
      <c r="F254" s="428"/>
      <c r="G254" s="428"/>
      <c r="H254" s="428"/>
      <c r="I254" s="428"/>
      <c r="J254" s="428"/>
      <c r="K254" s="428"/>
      <c r="L254" s="428"/>
      <c r="M254" s="428"/>
      <c r="N254" s="428"/>
      <c r="O254" s="428"/>
      <c r="P254" s="428"/>
      <c r="Q254" s="428"/>
      <c r="R254" s="428"/>
      <c r="S254" s="428"/>
      <c r="T254" s="428"/>
      <c r="U254" s="428"/>
      <c r="V254" s="428"/>
      <c r="W254" s="428"/>
      <c r="X254" s="428"/>
      <c r="Y254" s="428"/>
      <c r="Z254" s="428"/>
    </row>
    <row r="255" spans="1:26" ht="14" hidden="1">
      <c r="A255" s="428"/>
      <c r="B255" s="428"/>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row>
    <row r="256" spans="1:26" ht="14" hidden="1">
      <c r="A256" s="428"/>
      <c r="B256" s="428"/>
      <c r="C256" s="428"/>
      <c r="D256" s="428"/>
      <c r="E256" s="428"/>
      <c r="F256" s="428"/>
      <c r="G256" s="428"/>
      <c r="H256" s="428"/>
      <c r="I256" s="428"/>
      <c r="J256" s="428"/>
      <c r="K256" s="428"/>
      <c r="L256" s="428"/>
      <c r="M256" s="428"/>
      <c r="N256" s="428"/>
      <c r="O256" s="428"/>
      <c r="P256" s="428"/>
      <c r="Q256" s="428"/>
      <c r="R256" s="428"/>
      <c r="S256" s="428"/>
      <c r="T256" s="428"/>
      <c r="U256" s="428"/>
      <c r="V256" s="428"/>
      <c r="W256" s="428"/>
      <c r="X256" s="428"/>
      <c r="Y256" s="428"/>
      <c r="Z256" s="428"/>
    </row>
    <row r="257" spans="1:26" ht="14" hidden="1">
      <c r="A257" s="428"/>
      <c r="B257" s="428"/>
      <c r="C257" s="428"/>
      <c r="D257" s="428"/>
      <c r="E257" s="428"/>
      <c r="F257" s="428"/>
      <c r="G257" s="428"/>
      <c r="H257" s="428"/>
      <c r="I257" s="428"/>
      <c r="J257" s="428"/>
      <c r="K257" s="428"/>
      <c r="L257" s="428"/>
      <c r="M257" s="428"/>
      <c r="N257" s="428"/>
      <c r="O257" s="428"/>
      <c r="P257" s="428"/>
      <c r="Q257" s="428"/>
      <c r="R257" s="428"/>
      <c r="S257" s="428"/>
      <c r="T257" s="428"/>
      <c r="U257" s="428"/>
      <c r="V257" s="428"/>
      <c r="W257" s="428"/>
      <c r="X257" s="428"/>
      <c r="Y257" s="428"/>
      <c r="Z257" s="428"/>
    </row>
    <row r="258" spans="1:26" ht="14" hidden="1">
      <c r="A258" s="428"/>
      <c r="B258" s="428"/>
      <c r="C258" s="428"/>
      <c r="D258" s="428"/>
      <c r="E258" s="428"/>
      <c r="F258" s="428"/>
      <c r="G258" s="428"/>
      <c r="H258" s="428"/>
      <c r="I258" s="428"/>
      <c r="J258" s="428"/>
      <c r="K258" s="428"/>
      <c r="L258" s="428"/>
      <c r="M258" s="428"/>
      <c r="N258" s="428"/>
      <c r="O258" s="428"/>
      <c r="P258" s="428"/>
      <c r="Q258" s="428"/>
      <c r="R258" s="428"/>
      <c r="S258" s="428"/>
      <c r="T258" s="428"/>
      <c r="U258" s="428"/>
      <c r="V258" s="428"/>
      <c r="W258" s="428"/>
      <c r="X258" s="428"/>
      <c r="Y258" s="428"/>
      <c r="Z258" s="428"/>
    </row>
    <row r="259" spans="1:26" ht="14" hidden="1">
      <c r="A259" s="428"/>
      <c r="B259" s="428"/>
      <c r="C259" s="428"/>
      <c r="D259" s="428"/>
      <c r="E259" s="428"/>
      <c r="F259" s="428"/>
      <c r="G259" s="428"/>
      <c r="H259" s="428"/>
      <c r="I259" s="428"/>
      <c r="J259" s="428"/>
      <c r="K259" s="428"/>
      <c r="L259" s="428"/>
      <c r="M259" s="428"/>
      <c r="N259" s="428"/>
      <c r="O259" s="428"/>
      <c r="P259" s="428"/>
      <c r="Q259" s="428"/>
      <c r="R259" s="428"/>
      <c r="S259" s="428"/>
      <c r="T259" s="428"/>
      <c r="U259" s="428"/>
      <c r="V259" s="428"/>
      <c r="W259" s="428"/>
      <c r="X259" s="428"/>
      <c r="Y259" s="428"/>
      <c r="Z259" s="428"/>
    </row>
    <row r="260" spans="1:26" ht="14" hidden="1">
      <c r="A260" s="428"/>
      <c r="B260" s="428"/>
      <c r="C260" s="428"/>
      <c r="D260" s="428"/>
      <c r="E260" s="428"/>
      <c r="F260" s="428"/>
      <c r="G260" s="428"/>
      <c r="H260" s="428"/>
      <c r="I260" s="428"/>
      <c r="J260" s="428"/>
      <c r="K260" s="428"/>
      <c r="L260" s="428"/>
      <c r="M260" s="428"/>
      <c r="N260" s="428"/>
      <c r="O260" s="428"/>
      <c r="P260" s="428"/>
      <c r="Q260" s="428"/>
      <c r="R260" s="428"/>
      <c r="S260" s="428"/>
      <c r="T260" s="428"/>
      <c r="U260" s="428"/>
      <c r="V260" s="428"/>
      <c r="W260" s="428"/>
      <c r="X260" s="428"/>
      <c r="Y260" s="428"/>
      <c r="Z260" s="428"/>
    </row>
    <row r="261" spans="1:26" ht="14" hidden="1">
      <c r="A261" s="428"/>
      <c r="B261" s="428"/>
      <c r="C261" s="428"/>
      <c r="D261" s="428"/>
      <c r="E261" s="428"/>
      <c r="F261" s="428"/>
      <c r="G261" s="428"/>
      <c r="H261" s="428"/>
      <c r="I261" s="428"/>
      <c r="J261" s="428"/>
      <c r="K261" s="428"/>
      <c r="L261" s="428"/>
      <c r="M261" s="428"/>
      <c r="N261" s="428"/>
      <c r="O261" s="428"/>
      <c r="P261" s="428"/>
      <c r="Q261" s="428"/>
      <c r="R261" s="428"/>
      <c r="S261" s="428"/>
      <c r="T261" s="428"/>
      <c r="U261" s="428"/>
      <c r="V261" s="428"/>
      <c r="W261" s="428"/>
      <c r="X261" s="428"/>
      <c r="Y261" s="428"/>
      <c r="Z261" s="428"/>
    </row>
    <row r="262" spans="1:26" ht="14" hidden="1">
      <c r="A262" s="428"/>
      <c r="B262" s="428"/>
      <c r="C262" s="428"/>
      <c r="D262" s="428"/>
      <c r="E262" s="428"/>
      <c r="F262" s="428"/>
      <c r="G262" s="428"/>
      <c r="H262" s="428"/>
      <c r="I262" s="428"/>
      <c r="J262" s="428"/>
      <c r="K262" s="428"/>
      <c r="L262" s="428"/>
      <c r="M262" s="428"/>
      <c r="N262" s="428"/>
      <c r="O262" s="428"/>
      <c r="P262" s="428"/>
      <c r="Q262" s="428"/>
      <c r="R262" s="428"/>
      <c r="S262" s="428"/>
      <c r="T262" s="428"/>
      <c r="U262" s="428"/>
      <c r="V262" s="428"/>
      <c r="W262" s="428"/>
      <c r="X262" s="428"/>
      <c r="Y262" s="428"/>
      <c r="Z262" s="428"/>
    </row>
    <row r="263" spans="1:26" ht="14" hidden="1">
      <c r="A263" s="428"/>
      <c r="B263" s="428"/>
      <c r="C263" s="428"/>
      <c r="D263" s="428"/>
      <c r="E263" s="428"/>
      <c r="F263" s="428"/>
      <c r="G263" s="428"/>
      <c r="H263" s="428"/>
      <c r="I263" s="428"/>
      <c r="J263" s="428"/>
      <c r="K263" s="428"/>
      <c r="L263" s="428"/>
      <c r="M263" s="428"/>
      <c r="N263" s="428"/>
      <c r="O263" s="428"/>
      <c r="P263" s="428"/>
      <c r="Q263" s="428"/>
      <c r="R263" s="428"/>
      <c r="S263" s="428"/>
      <c r="T263" s="428"/>
      <c r="U263" s="428"/>
      <c r="V263" s="428"/>
      <c r="W263" s="428"/>
      <c r="X263" s="428"/>
      <c r="Y263" s="428"/>
      <c r="Z263" s="428"/>
    </row>
    <row r="264" spans="1:26" ht="14" hidden="1">
      <c r="A264" s="428"/>
      <c r="B264" s="428"/>
      <c r="C264" s="428"/>
      <c r="D264" s="428"/>
      <c r="E264" s="428"/>
      <c r="F264" s="428"/>
      <c r="G264" s="428"/>
      <c r="H264" s="428"/>
      <c r="I264" s="428"/>
      <c r="J264" s="428"/>
      <c r="K264" s="428"/>
      <c r="L264" s="428"/>
      <c r="M264" s="428"/>
      <c r="N264" s="428"/>
      <c r="O264" s="428"/>
      <c r="P264" s="428"/>
      <c r="Q264" s="428"/>
      <c r="R264" s="428"/>
      <c r="S264" s="428"/>
      <c r="T264" s="428"/>
      <c r="U264" s="428"/>
      <c r="V264" s="428"/>
      <c r="W264" s="428"/>
      <c r="X264" s="428"/>
      <c r="Y264" s="428"/>
      <c r="Z264" s="428"/>
    </row>
    <row r="265" spans="1:26" ht="14" hidden="1">
      <c r="A265" s="428"/>
      <c r="B265" s="428"/>
      <c r="C265" s="428"/>
      <c r="D265" s="428"/>
      <c r="E265" s="428"/>
      <c r="F265" s="428"/>
      <c r="G265" s="428"/>
      <c r="H265" s="428"/>
      <c r="I265" s="428"/>
      <c r="J265" s="428"/>
      <c r="K265" s="428"/>
      <c r="L265" s="428"/>
      <c r="M265" s="428"/>
      <c r="N265" s="428"/>
      <c r="O265" s="428"/>
      <c r="P265" s="428"/>
      <c r="Q265" s="428"/>
      <c r="R265" s="428"/>
      <c r="S265" s="428"/>
      <c r="T265" s="428"/>
      <c r="U265" s="428"/>
      <c r="V265" s="428"/>
      <c r="W265" s="428"/>
      <c r="X265" s="428"/>
      <c r="Y265" s="428"/>
      <c r="Z265" s="428"/>
    </row>
    <row r="266" spans="1:26" ht="14" hidden="1">
      <c r="A266" s="428"/>
      <c r="B266" s="428"/>
      <c r="C266" s="428"/>
      <c r="D266" s="428"/>
      <c r="E266" s="428"/>
      <c r="F266" s="428"/>
      <c r="G266" s="428"/>
      <c r="H266" s="428"/>
      <c r="I266" s="428"/>
      <c r="J266" s="428"/>
      <c r="K266" s="428"/>
      <c r="L266" s="428"/>
      <c r="M266" s="428"/>
      <c r="N266" s="428"/>
      <c r="O266" s="428"/>
      <c r="P266" s="428"/>
      <c r="Q266" s="428"/>
      <c r="R266" s="428"/>
      <c r="S266" s="428"/>
      <c r="T266" s="428"/>
      <c r="U266" s="428"/>
      <c r="V266" s="428"/>
      <c r="W266" s="428"/>
      <c r="X266" s="428"/>
      <c r="Y266" s="428"/>
      <c r="Z266" s="428"/>
    </row>
    <row r="267" spans="1:26" ht="14" hidden="1">
      <c r="A267" s="428"/>
      <c r="B267" s="428"/>
      <c r="C267" s="428"/>
      <c r="D267" s="428"/>
      <c r="E267" s="428"/>
      <c r="F267" s="428"/>
      <c r="G267" s="428"/>
      <c r="H267" s="428"/>
      <c r="I267" s="428"/>
      <c r="J267" s="428"/>
      <c r="K267" s="428"/>
      <c r="L267" s="428"/>
      <c r="M267" s="428"/>
      <c r="N267" s="428"/>
      <c r="O267" s="428"/>
      <c r="P267" s="428"/>
      <c r="Q267" s="428"/>
      <c r="R267" s="428"/>
      <c r="S267" s="428"/>
      <c r="T267" s="428"/>
      <c r="U267" s="428"/>
      <c r="V267" s="428"/>
      <c r="W267" s="428"/>
      <c r="X267" s="428"/>
      <c r="Y267" s="428"/>
      <c r="Z267" s="428"/>
    </row>
    <row r="268" spans="1:26" ht="14" hidden="1">
      <c r="A268" s="428"/>
      <c r="B268" s="428"/>
      <c r="C268" s="428"/>
      <c r="D268" s="428"/>
      <c r="E268" s="428"/>
      <c r="F268" s="428"/>
      <c r="G268" s="428"/>
      <c r="H268" s="428"/>
      <c r="I268" s="428"/>
      <c r="J268" s="428"/>
      <c r="K268" s="428"/>
      <c r="L268" s="428"/>
      <c r="M268" s="428"/>
      <c r="N268" s="428"/>
      <c r="O268" s="428"/>
      <c r="P268" s="428"/>
      <c r="Q268" s="428"/>
      <c r="R268" s="428"/>
      <c r="S268" s="428"/>
      <c r="T268" s="428"/>
      <c r="U268" s="428"/>
      <c r="V268" s="428"/>
      <c r="W268" s="428"/>
      <c r="X268" s="428"/>
      <c r="Y268" s="428"/>
      <c r="Z268" s="428"/>
    </row>
    <row r="269" spans="1:26" ht="14" hidden="1">
      <c r="A269" s="428"/>
      <c r="B269" s="428"/>
      <c r="C269" s="428"/>
      <c r="D269" s="428"/>
      <c r="E269" s="428"/>
      <c r="F269" s="428"/>
      <c r="G269" s="428"/>
      <c r="H269" s="428"/>
      <c r="I269" s="428"/>
      <c r="J269" s="428"/>
      <c r="K269" s="428"/>
      <c r="L269" s="428"/>
      <c r="M269" s="428"/>
      <c r="N269" s="428"/>
      <c r="O269" s="428"/>
      <c r="P269" s="428"/>
      <c r="Q269" s="428"/>
      <c r="R269" s="428"/>
      <c r="S269" s="428"/>
      <c r="T269" s="428"/>
      <c r="U269" s="428"/>
      <c r="V269" s="428"/>
      <c r="W269" s="428"/>
      <c r="X269" s="428"/>
      <c r="Y269" s="428"/>
      <c r="Z269" s="428"/>
    </row>
    <row r="270" spans="1:26" ht="14" hidden="1">
      <c r="A270" s="428"/>
      <c r="B270" s="428"/>
      <c r="C270" s="428"/>
      <c r="D270" s="428"/>
      <c r="E270" s="428"/>
      <c r="F270" s="428"/>
      <c r="G270" s="428"/>
      <c r="H270" s="428"/>
      <c r="I270" s="428"/>
      <c r="J270" s="428"/>
      <c r="K270" s="428"/>
      <c r="L270" s="428"/>
      <c r="M270" s="428"/>
      <c r="N270" s="428"/>
      <c r="O270" s="428"/>
      <c r="P270" s="428"/>
      <c r="Q270" s="428"/>
      <c r="R270" s="428"/>
      <c r="S270" s="428"/>
      <c r="T270" s="428"/>
      <c r="U270" s="428"/>
      <c r="V270" s="428"/>
      <c r="W270" s="428"/>
      <c r="X270" s="428"/>
      <c r="Y270" s="428"/>
      <c r="Z270" s="428"/>
    </row>
    <row r="271" spans="1:26" ht="14" hidden="1">
      <c r="A271" s="428"/>
      <c r="B271" s="428"/>
      <c r="C271" s="428"/>
      <c r="D271" s="428"/>
      <c r="E271" s="428"/>
      <c r="F271" s="428"/>
      <c r="G271" s="428"/>
      <c r="H271" s="428"/>
      <c r="I271" s="428"/>
      <c r="J271" s="428"/>
      <c r="K271" s="428"/>
      <c r="L271" s="428"/>
      <c r="M271" s="428"/>
      <c r="N271" s="428"/>
      <c r="O271" s="428"/>
      <c r="P271" s="428"/>
      <c r="Q271" s="428"/>
      <c r="R271" s="428"/>
      <c r="S271" s="428"/>
      <c r="T271" s="428"/>
      <c r="U271" s="428"/>
      <c r="V271" s="428"/>
      <c r="W271" s="428"/>
      <c r="X271" s="428"/>
      <c r="Y271" s="428"/>
      <c r="Z271" s="428"/>
    </row>
    <row r="272" spans="1:26" ht="14" hidden="1">
      <c r="A272" s="428"/>
      <c r="B272" s="428"/>
      <c r="C272" s="428"/>
      <c r="D272" s="428"/>
      <c r="E272" s="428"/>
      <c r="F272" s="428"/>
      <c r="G272" s="428"/>
      <c r="H272" s="428"/>
      <c r="I272" s="428"/>
      <c r="J272" s="428"/>
      <c r="K272" s="428"/>
      <c r="L272" s="428"/>
      <c r="M272" s="428"/>
      <c r="N272" s="428"/>
      <c r="O272" s="428"/>
      <c r="P272" s="428"/>
      <c r="Q272" s="428"/>
      <c r="R272" s="428"/>
      <c r="S272" s="428"/>
      <c r="T272" s="428"/>
      <c r="U272" s="428"/>
      <c r="V272" s="428"/>
      <c r="W272" s="428"/>
      <c r="X272" s="428"/>
      <c r="Y272" s="428"/>
      <c r="Z272" s="428"/>
    </row>
    <row r="273" spans="1:26" ht="14" hidden="1">
      <c r="A273" s="428"/>
      <c r="B273" s="428"/>
      <c r="C273" s="428"/>
      <c r="D273" s="428"/>
      <c r="E273" s="428"/>
      <c r="F273" s="428"/>
      <c r="G273" s="428"/>
      <c r="H273" s="428"/>
      <c r="I273" s="428"/>
      <c r="J273" s="428"/>
      <c r="K273" s="428"/>
      <c r="L273" s="428"/>
      <c r="M273" s="428"/>
      <c r="N273" s="428"/>
      <c r="O273" s="428"/>
      <c r="P273" s="428"/>
      <c r="Q273" s="428"/>
      <c r="R273" s="428"/>
      <c r="S273" s="428"/>
      <c r="T273" s="428"/>
      <c r="U273" s="428"/>
      <c r="V273" s="428"/>
      <c r="W273" s="428"/>
      <c r="X273" s="428"/>
      <c r="Y273" s="428"/>
      <c r="Z273" s="428"/>
    </row>
    <row r="274" spans="1:26" ht="14" hidden="1">
      <c r="A274" s="428"/>
      <c r="B274" s="428"/>
      <c r="C274" s="428"/>
      <c r="D274" s="428"/>
      <c r="E274" s="428"/>
      <c r="F274" s="428"/>
      <c r="G274" s="428"/>
      <c r="H274" s="428"/>
      <c r="I274" s="428"/>
      <c r="J274" s="428"/>
      <c r="K274" s="428"/>
      <c r="L274" s="428"/>
      <c r="M274" s="428"/>
      <c r="N274" s="428"/>
      <c r="O274" s="428"/>
      <c r="P274" s="428"/>
      <c r="Q274" s="428"/>
      <c r="R274" s="428"/>
      <c r="S274" s="428"/>
      <c r="T274" s="428"/>
      <c r="U274" s="428"/>
      <c r="V274" s="428"/>
      <c r="W274" s="428"/>
      <c r="X274" s="428"/>
      <c r="Y274" s="428"/>
      <c r="Z274" s="428"/>
    </row>
    <row r="275" spans="1:26" ht="14" hidden="1">
      <c r="A275" s="428"/>
      <c r="B275" s="428"/>
      <c r="C275" s="428"/>
      <c r="D275" s="428"/>
      <c r="E275" s="428"/>
      <c r="F275" s="428"/>
      <c r="G275" s="428"/>
      <c r="H275" s="428"/>
      <c r="I275" s="428"/>
      <c r="J275" s="428"/>
      <c r="K275" s="428"/>
      <c r="L275" s="428"/>
      <c r="M275" s="428"/>
      <c r="N275" s="428"/>
      <c r="O275" s="428"/>
      <c r="P275" s="428"/>
      <c r="Q275" s="428"/>
      <c r="R275" s="428"/>
      <c r="S275" s="428"/>
      <c r="T275" s="428"/>
      <c r="U275" s="428"/>
      <c r="V275" s="428"/>
      <c r="W275" s="428"/>
      <c r="X275" s="428"/>
      <c r="Y275" s="428"/>
      <c r="Z275" s="428"/>
    </row>
    <row r="276" spans="1:26" ht="14" hidden="1">
      <c r="A276" s="428"/>
      <c r="B276" s="428"/>
      <c r="C276" s="428"/>
      <c r="D276" s="428"/>
      <c r="E276" s="428"/>
      <c r="F276" s="428"/>
      <c r="G276" s="428"/>
      <c r="H276" s="428"/>
      <c r="I276" s="428"/>
      <c r="J276" s="428"/>
      <c r="K276" s="428"/>
      <c r="L276" s="428"/>
      <c r="M276" s="428"/>
      <c r="N276" s="428"/>
      <c r="O276" s="428"/>
      <c r="P276" s="428"/>
      <c r="Q276" s="428"/>
      <c r="R276" s="428"/>
      <c r="S276" s="428"/>
      <c r="T276" s="428"/>
      <c r="U276" s="428"/>
      <c r="V276" s="428"/>
      <c r="W276" s="428"/>
      <c r="X276" s="428"/>
      <c r="Y276" s="428"/>
      <c r="Z276" s="428"/>
    </row>
    <row r="277" spans="1:26" ht="14" hidden="1">
      <c r="A277" s="428"/>
      <c r="B277" s="428"/>
      <c r="C277" s="428"/>
      <c r="D277" s="428"/>
      <c r="E277" s="428"/>
      <c r="F277" s="428"/>
      <c r="G277" s="428"/>
      <c r="H277" s="428"/>
      <c r="I277" s="428"/>
      <c r="J277" s="428"/>
      <c r="K277" s="428"/>
      <c r="L277" s="428"/>
      <c r="M277" s="428"/>
      <c r="N277" s="428"/>
      <c r="O277" s="428"/>
      <c r="P277" s="428"/>
      <c r="Q277" s="428"/>
      <c r="R277" s="428"/>
      <c r="S277" s="428"/>
      <c r="T277" s="428"/>
      <c r="U277" s="428"/>
      <c r="V277" s="428"/>
      <c r="W277" s="428"/>
      <c r="X277" s="428"/>
      <c r="Y277" s="428"/>
      <c r="Z277" s="428"/>
    </row>
    <row r="278" spans="1:26" ht="14" hidden="1">
      <c r="A278" s="428"/>
      <c r="B278" s="428"/>
      <c r="C278" s="428"/>
      <c r="D278" s="428"/>
      <c r="E278" s="428"/>
      <c r="F278" s="428"/>
      <c r="G278" s="428"/>
      <c r="H278" s="428"/>
      <c r="I278" s="428"/>
      <c r="J278" s="428"/>
      <c r="K278" s="428"/>
      <c r="L278" s="428"/>
      <c r="M278" s="428"/>
      <c r="N278" s="428"/>
      <c r="O278" s="428"/>
      <c r="P278" s="428"/>
      <c r="Q278" s="428"/>
      <c r="R278" s="428"/>
      <c r="S278" s="428"/>
      <c r="T278" s="428"/>
      <c r="U278" s="428"/>
      <c r="V278" s="428"/>
      <c r="W278" s="428"/>
      <c r="X278" s="428"/>
      <c r="Y278" s="428"/>
      <c r="Z278" s="428"/>
    </row>
    <row r="279" spans="1:26" ht="14" hidden="1">
      <c r="A279" s="428"/>
      <c r="B279" s="428"/>
      <c r="C279" s="428"/>
      <c r="D279" s="428"/>
      <c r="E279" s="428"/>
      <c r="F279" s="428"/>
      <c r="G279" s="428"/>
      <c r="H279" s="428"/>
      <c r="I279" s="428"/>
      <c r="J279" s="428"/>
      <c r="K279" s="428"/>
      <c r="L279" s="428"/>
      <c r="M279" s="428"/>
      <c r="N279" s="428"/>
      <c r="O279" s="428"/>
      <c r="P279" s="428"/>
      <c r="Q279" s="428"/>
      <c r="R279" s="428"/>
      <c r="S279" s="428"/>
      <c r="T279" s="428"/>
      <c r="U279" s="428"/>
      <c r="V279" s="428"/>
      <c r="W279" s="428"/>
      <c r="X279" s="428"/>
      <c r="Y279" s="428"/>
      <c r="Z279" s="428"/>
    </row>
    <row r="280" spans="1:26" ht="14" hidden="1">
      <c r="A280" s="428"/>
      <c r="B280" s="428"/>
      <c r="C280" s="428"/>
      <c r="D280" s="428"/>
      <c r="E280" s="428"/>
      <c r="F280" s="428"/>
      <c r="G280" s="428"/>
      <c r="H280" s="428"/>
      <c r="I280" s="428"/>
      <c r="J280" s="428"/>
      <c r="K280" s="428"/>
      <c r="L280" s="428"/>
      <c r="M280" s="428"/>
      <c r="N280" s="428"/>
      <c r="O280" s="428"/>
      <c r="P280" s="428"/>
      <c r="Q280" s="428"/>
      <c r="R280" s="428"/>
      <c r="S280" s="428"/>
      <c r="T280" s="428"/>
      <c r="U280" s="428"/>
      <c r="V280" s="428"/>
      <c r="W280" s="428"/>
      <c r="X280" s="428"/>
      <c r="Y280" s="428"/>
      <c r="Z280" s="428"/>
    </row>
    <row r="281" spans="1:26" ht="14" hidden="1">
      <c r="A281" s="428"/>
      <c r="B281" s="428"/>
      <c r="C281" s="428"/>
      <c r="D281" s="428"/>
      <c r="E281" s="428"/>
      <c r="F281" s="428"/>
      <c r="G281" s="428"/>
      <c r="H281" s="428"/>
      <c r="I281" s="428"/>
      <c r="J281" s="428"/>
      <c r="K281" s="428"/>
      <c r="L281" s="428"/>
      <c r="M281" s="428"/>
      <c r="N281" s="428"/>
      <c r="O281" s="428"/>
      <c r="P281" s="428"/>
      <c r="Q281" s="428"/>
      <c r="R281" s="428"/>
      <c r="S281" s="428"/>
      <c r="T281" s="428"/>
      <c r="U281" s="428"/>
      <c r="V281" s="428"/>
      <c r="W281" s="428"/>
      <c r="X281" s="428"/>
      <c r="Y281" s="428"/>
      <c r="Z281" s="428"/>
    </row>
    <row r="282" spans="1:26" ht="14" hidden="1">
      <c r="A282" s="428"/>
      <c r="B282" s="428"/>
      <c r="C282" s="428"/>
      <c r="D282" s="428"/>
      <c r="E282" s="428"/>
      <c r="F282" s="428"/>
      <c r="G282" s="428"/>
      <c r="H282" s="428"/>
      <c r="I282" s="428"/>
      <c r="J282" s="428"/>
      <c r="K282" s="428"/>
      <c r="L282" s="428"/>
      <c r="M282" s="428"/>
      <c r="N282" s="428"/>
      <c r="O282" s="428"/>
      <c r="P282" s="428"/>
      <c r="Q282" s="428"/>
      <c r="R282" s="428"/>
      <c r="S282" s="428"/>
      <c r="T282" s="428"/>
      <c r="U282" s="428"/>
      <c r="V282" s="428"/>
      <c r="W282" s="428"/>
      <c r="X282" s="428"/>
      <c r="Y282" s="428"/>
      <c r="Z282" s="428"/>
    </row>
    <row r="283" spans="1:26" ht="14" hidden="1">
      <c r="A283" s="428"/>
      <c r="B283" s="428"/>
      <c r="C283" s="428"/>
      <c r="D283" s="428"/>
      <c r="E283" s="428"/>
      <c r="F283" s="428"/>
      <c r="G283" s="428"/>
      <c r="H283" s="428"/>
      <c r="I283" s="428"/>
      <c r="J283" s="428"/>
      <c r="K283" s="428"/>
      <c r="L283" s="428"/>
      <c r="M283" s="428"/>
      <c r="N283" s="428"/>
      <c r="O283" s="428"/>
      <c r="P283" s="428"/>
      <c r="Q283" s="428"/>
      <c r="R283" s="428"/>
      <c r="S283" s="428"/>
      <c r="T283" s="428"/>
      <c r="U283" s="428"/>
      <c r="V283" s="428"/>
      <c r="W283" s="428"/>
      <c r="X283" s="428"/>
      <c r="Y283" s="428"/>
      <c r="Z283" s="428"/>
    </row>
    <row r="284" spans="1:26" ht="14" hidden="1">
      <c r="A284" s="428"/>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row>
    <row r="285" spans="1:26" ht="14" hidden="1">
      <c r="A285" s="428"/>
      <c r="B285" s="428"/>
      <c r="C285" s="428"/>
      <c r="D285" s="428"/>
      <c r="E285" s="428"/>
      <c r="F285" s="428"/>
      <c r="G285" s="428"/>
      <c r="H285" s="428"/>
      <c r="I285" s="428"/>
      <c r="J285" s="428"/>
      <c r="K285" s="428"/>
      <c r="L285" s="428"/>
      <c r="M285" s="428"/>
      <c r="N285" s="428"/>
      <c r="O285" s="428"/>
      <c r="P285" s="428"/>
      <c r="Q285" s="428"/>
      <c r="R285" s="428"/>
      <c r="S285" s="428"/>
      <c r="T285" s="428"/>
      <c r="U285" s="428"/>
      <c r="V285" s="428"/>
      <c r="W285" s="428"/>
      <c r="X285" s="428"/>
      <c r="Y285" s="428"/>
      <c r="Z285" s="428"/>
    </row>
    <row r="286" spans="1:26" ht="14" hidden="1">
      <c r="A286" s="428"/>
      <c r="B286" s="428"/>
      <c r="C286" s="428"/>
      <c r="D286" s="428"/>
      <c r="E286" s="428"/>
      <c r="F286" s="428"/>
      <c r="G286" s="428"/>
      <c r="H286" s="428"/>
      <c r="I286" s="428"/>
      <c r="J286" s="428"/>
      <c r="K286" s="428"/>
      <c r="L286" s="428"/>
      <c r="M286" s="428"/>
      <c r="N286" s="428"/>
      <c r="O286" s="428"/>
      <c r="P286" s="428"/>
      <c r="Q286" s="428"/>
      <c r="R286" s="428"/>
      <c r="S286" s="428"/>
      <c r="T286" s="428"/>
      <c r="U286" s="428"/>
      <c r="V286" s="428"/>
      <c r="W286" s="428"/>
      <c r="X286" s="428"/>
      <c r="Y286" s="428"/>
      <c r="Z286" s="428"/>
    </row>
    <row r="287" spans="1:26" ht="14" hidden="1">
      <c r="A287" s="428"/>
      <c r="B287" s="428"/>
      <c r="C287" s="428"/>
      <c r="D287" s="428"/>
      <c r="E287" s="428"/>
      <c r="F287" s="428"/>
      <c r="G287" s="428"/>
      <c r="H287" s="428"/>
      <c r="I287" s="428"/>
      <c r="J287" s="428"/>
      <c r="K287" s="428"/>
      <c r="L287" s="428"/>
      <c r="M287" s="428"/>
      <c r="N287" s="428"/>
      <c r="O287" s="428"/>
      <c r="P287" s="428"/>
      <c r="Q287" s="428"/>
      <c r="R287" s="428"/>
      <c r="S287" s="428"/>
      <c r="T287" s="428"/>
      <c r="U287" s="428"/>
      <c r="V287" s="428"/>
      <c r="W287" s="428"/>
      <c r="X287" s="428"/>
      <c r="Y287" s="428"/>
      <c r="Z287" s="428"/>
    </row>
    <row r="288" spans="1:26" ht="14" hidden="1">
      <c r="A288" s="428"/>
      <c r="B288" s="428"/>
      <c r="C288" s="428"/>
      <c r="D288" s="428"/>
      <c r="E288" s="428"/>
      <c r="F288" s="428"/>
      <c r="G288" s="428"/>
      <c r="H288" s="428"/>
      <c r="I288" s="428"/>
      <c r="J288" s="428"/>
      <c r="K288" s="428"/>
      <c r="L288" s="428"/>
      <c r="M288" s="428"/>
      <c r="N288" s="428"/>
      <c r="O288" s="428"/>
      <c r="P288" s="428"/>
      <c r="Q288" s="428"/>
      <c r="R288" s="428"/>
      <c r="S288" s="428"/>
      <c r="T288" s="428"/>
      <c r="U288" s="428"/>
      <c r="V288" s="428"/>
      <c r="W288" s="428"/>
      <c r="X288" s="428"/>
      <c r="Y288" s="428"/>
      <c r="Z288" s="428"/>
    </row>
    <row r="289" spans="1:26" ht="14" hidden="1">
      <c r="A289" s="428"/>
      <c r="B289" s="428"/>
      <c r="C289" s="428"/>
      <c r="D289" s="428"/>
      <c r="E289" s="428"/>
      <c r="F289" s="428"/>
      <c r="G289" s="428"/>
      <c r="H289" s="428"/>
      <c r="I289" s="428"/>
      <c r="J289" s="428"/>
      <c r="K289" s="428"/>
      <c r="L289" s="428"/>
      <c r="M289" s="428"/>
      <c r="N289" s="428"/>
      <c r="O289" s="428"/>
      <c r="P289" s="428"/>
      <c r="Q289" s="428"/>
      <c r="R289" s="428"/>
      <c r="S289" s="428"/>
      <c r="T289" s="428"/>
      <c r="U289" s="428"/>
      <c r="V289" s="428"/>
      <c r="W289" s="428"/>
      <c r="X289" s="428"/>
      <c r="Y289" s="428"/>
      <c r="Z289" s="428"/>
    </row>
    <row r="290" spans="1:26" ht="14" hidden="1">
      <c r="A290" s="428"/>
      <c r="B290" s="428"/>
      <c r="C290" s="428"/>
      <c r="D290" s="428"/>
      <c r="E290" s="428"/>
      <c r="F290" s="428"/>
      <c r="G290" s="428"/>
      <c r="H290" s="428"/>
      <c r="I290" s="428"/>
      <c r="J290" s="428"/>
      <c r="K290" s="428"/>
      <c r="L290" s="428"/>
      <c r="M290" s="428"/>
      <c r="N290" s="428"/>
      <c r="O290" s="428"/>
      <c r="P290" s="428"/>
      <c r="Q290" s="428"/>
      <c r="R290" s="428"/>
      <c r="S290" s="428"/>
      <c r="T290" s="428"/>
      <c r="U290" s="428"/>
      <c r="V290" s="428"/>
      <c r="W290" s="428"/>
      <c r="X290" s="428"/>
      <c r="Y290" s="428"/>
      <c r="Z290" s="428"/>
    </row>
    <row r="291" spans="1:26" ht="14" hidden="1">
      <c r="A291" s="428"/>
      <c r="B291" s="428"/>
      <c r="C291" s="428"/>
      <c r="D291" s="428"/>
      <c r="E291" s="428"/>
      <c r="F291" s="428"/>
      <c r="G291" s="428"/>
      <c r="H291" s="428"/>
      <c r="I291" s="428"/>
      <c r="J291" s="428"/>
      <c r="K291" s="428"/>
      <c r="L291" s="428"/>
      <c r="M291" s="428"/>
      <c r="N291" s="428"/>
      <c r="O291" s="428"/>
      <c r="P291" s="428"/>
      <c r="Q291" s="428"/>
      <c r="R291" s="428"/>
      <c r="S291" s="428"/>
      <c r="T291" s="428"/>
      <c r="U291" s="428"/>
      <c r="V291" s="428"/>
      <c r="W291" s="428"/>
      <c r="X291" s="428"/>
      <c r="Y291" s="428"/>
      <c r="Z291" s="428"/>
    </row>
    <row r="292" spans="1:26" ht="14" hidden="1">
      <c r="A292" s="428"/>
      <c r="B292" s="428"/>
      <c r="C292" s="428"/>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row>
    <row r="293" spans="1:26" ht="14" hidden="1">
      <c r="A293" s="428"/>
      <c r="B293" s="428"/>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row>
    <row r="294" spans="1:26" ht="14" hidden="1">
      <c r="A294" s="428"/>
      <c r="B294" s="428"/>
      <c r="C294" s="428"/>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row>
    <row r="295" spans="1:26" ht="14" hidden="1">
      <c r="A295" s="428"/>
      <c r="B295" s="428"/>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row>
    <row r="296" spans="1:26" ht="14" hidden="1">
      <c r="A296" s="428"/>
      <c r="B296" s="428"/>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row>
    <row r="297" spans="1:26" ht="14" hidden="1">
      <c r="A297" s="428"/>
      <c r="B297" s="428"/>
      <c r="C297" s="428"/>
      <c r="D297" s="428"/>
      <c r="E297" s="428"/>
      <c r="F297" s="428"/>
      <c r="G297" s="428"/>
      <c r="H297" s="428"/>
      <c r="I297" s="428"/>
      <c r="J297" s="428"/>
      <c r="K297" s="428"/>
      <c r="L297" s="428"/>
      <c r="M297" s="428"/>
      <c r="N297" s="428"/>
      <c r="O297" s="428"/>
      <c r="P297" s="428"/>
      <c r="Q297" s="428"/>
      <c r="R297" s="428"/>
      <c r="S297" s="428"/>
      <c r="T297" s="428"/>
      <c r="U297" s="428"/>
      <c r="V297" s="428"/>
      <c r="W297" s="428"/>
      <c r="X297" s="428"/>
      <c r="Y297" s="428"/>
      <c r="Z297" s="428"/>
    </row>
    <row r="298" spans="1:26" ht="14" hidden="1">
      <c r="A298" s="428"/>
      <c r="B298" s="428"/>
      <c r="C298" s="428"/>
      <c r="D298" s="428"/>
      <c r="E298" s="428"/>
      <c r="F298" s="428"/>
      <c r="G298" s="428"/>
      <c r="H298" s="428"/>
      <c r="I298" s="428"/>
      <c r="J298" s="428"/>
      <c r="K298" s="428"/>
      <c r="L298" s="428"/>
      <c r="M298" s="428"/>
      <c r="N298" s="428"/>
      <c r="O298" s="428"/>
      <c r="P298" s="428"/>
      <c r="Q298" s="428"/>
      <c r="R298" s="428"/>
      <c r="S298" s="428"/>
      <c r="T298" s="428"/>
      <c r="U298" s="428"/>
      <c r="V298" s="428"/>
      <c r="W298" s="428"/>
      <c r="X298" s="428"/>
      <c r="Y298" s="428"/>
      <c r="Z298" s="428"/>
    </row>
    <row r="299" spans="1:26" ht="14" hidden="1">
      <c r="A299" s="428"/>
      <c r="B299" s="428"/>
      <c r="C299" s="428"/>
      <c r="D299" s="428"/>
      <c r="E299" s="428"/>
      <c r="F299" s="428"/>
      <c r="G299" s="428"/>
      <c r="H299" s="428"/>
      <c r="I299" s="428"/>
      <c r="J299" s="428"/>
      <c r="K299" s="428"/>
      <c r="L299" s="428"/>
      <c r="M299" s="428"/>
      <c r="N299" s="428"/>
      <c r="O299" s="428"/>
      <c r="P299" s="428"/>
      <c r="Q299" s="428"/>
      <c r="R299" s="428"/>
      <c r="S299" s="428"/>
      <c r="T299" s="428"/>
      <c r="U299" s="428"/>
      <c r="V299" s="428"/>
      <c r="W299" s="428"/>
      <c r="X299" s="428"/>
      <c r="Y299" s="428"/>
      <c r="Z299" s="428"/>
    </row>
    <row r="300" spans="1:26" ht="14" hidden="1">
      <c r="A300" s="428"/>
      <c r="B300" s="428"/>
      <c r="C300" s="428"/>
      <c r="D300" s="428"/>
      <c r="E300" s="428"/>
      <c r="F300" s="428"/>
      <c r="G300" s="428"/>
      <c r="H300" s="428"/>
      <c r="I300" s="428"/>
      <c r="J300" s="428"/>
      <c r="K300" s="428"/>
      <c r="L300" s="428"/>
      <c r="M300" s="428"/>
      <c r="N300" s="428"/>
      <c r="O300" s="428"/>
      <c r="P300" s="428"/>
      <c r="Q300" s="428"/>
      <c r="R300" s="428"/>
      <c r="S300" s="428"/>
      <c r="T300" s="428"/>
      <c r="U300" s="428"/>
      <c r="V300" s="428"/>
      <c r="W300" s="428"/>
      <c r="X300" s="428"/>
      <c r="Y300" s="428"/>
      <c r="Z300" s="428"/>
    </row>
    <row r="301" spans="1:26" ht="14" hidden="1">
      <c r="A301" s="428"/>
      <c r="B301" s="428"/>
      <c r="C301" s="428"/>
      <c r="D301" s="428"/>
      <c r="E301" s="428"/>
      <c r="F301" s="428"/>
      <c r="G301" s="428"/>
      <c r="H301" s="428"/>
      <c r="I301" s="428"/>
      <c r="J301" s="428"/>
      <c r="K301" s="428"/>
      <c r="L301" s="428"/>
      <c r="M301" s="428"/>
      <c r="N301" s="428"/>
      <c r="O301" s="428"/>
      <c r="P301" s="428"/>
      <c r="Q301" s="428"/>
      <c r="R301" s="428"/>
      <c r="S301" s="428"/>
      <c r="T301" s="428"/>
      <c r="U301" s="428"/>
      <c r="V301" s="428"/>
      <c r="W301" s="428"/>
      <c r="X301" s="428"/>
      <c r="Y301" s="428"/>
      <c r="Z301" s="428"/>
    </row>
    <row r="302" spans="1:26" ht="14" hidden="1">
      <c r="A302" s="428"/>
      <c r="B302" s="428"/>
      <c r="C302" s="428"/>
      <c r="D302" s="428"/>
      <c r="E302" s="428"/>
      <c r="F302" s="428"/>
      <c r="G302" s="428"/>
      <c r="H302" s="428"/>
      <c r="I302" s="428"/>
      <c r="J302" s="428"/>
      <c r="K302" s="428"/>
      <c r="L302" s="428"/>
      <c r="M302" s="428"/>
      <c r="N302" s="428"/>
      <c r="O302" s="428"/>
      <c r="P302" s="428"/>
      <c r="Q302" s="428"/>
      <c r="R302" s="428"/>
      <c r="S302" s="428"/>
      <c r="T302" s="428"/>
      <c r="U302" s="428"/>
      <c r="V302" s="428"/>
      <c r="W302" s="428"/>
      <c r="X302" s="428"/>
      <c r="Y302" s="428"/>
      <c r="Z302" s="428"/>
    </row>
    <row r="303" spans="1:26" ht="14" hidden="1">
      <c r="A303" s="428"/>
      <c r="B303" s="428"/>
      <c r="C303" s="428"/>
      <c r="D303" s="428"/>
      <c r="E303" s="428"/>
      <c r="F303" s="428"/>
      <c r="G303" s="428"/>
      <c r="H303" s="428"/>
      <c r="I303" s="428"/>
      <c r="J303" s="428"/>
      <c r="K303" s="428"/>
      <c r="L303" s="428"/>
      <c r="M303" s="428"/>
      <c r="N303" s="428"/>
      <c r="O303" s="428"/>
      <c r="P303" s="428"/>
      <c r="Q303" s="428"/>
      <c r="R303" s="428"/>
      <c r="S303" s="428"/>
      <c r="T303" s="428"/>
      <c r="U303" s="428"/>
      <c r="V303" s="428"/>
      <c r="W303" s="428"/>
      <c r="X303" s="428"/>
      <c r="Y303" s="428"/>
      <c r="Z303" s="428"/>
    </row>
    <row r="304" spans="1:26" ht="14" hidden="1">
      <c r="A304" s="428"/>
      <c r="B304" s="428"/>
      <c r="C304" s="428"/>
      <c r="D304" s="428"/>
      <c r="E304" s="428"/>
      <c r="F304" s="428"/>
      <c r="G304" s="428"/>
      <c r="H304" s="428"/>
      <c r="I304" s="428"/>
      <c r="J304" s="428"/>
      <c r="K304" s="428"/>
      <c r="L304" s="428"/>
      <c r="M304" s="428"/>
      <c r="N304" s="428"/>
      <c r="O304" s="428"/>
      <c r="P304" s="428"/>
      <c r="Q304" s="428"/>
      <c r="R304" s="428"/>
      <c r="S304" s="428"/>
      <c r="T304" s="428"/>
      <c r="U304" s="428"/>
      <c r="V304" s="428"/>
      <c r="W304" s="428"/>
      <c r="X304" s="428"/>
      <c r="Y304" s="428"/>
      <c r="Z304" s="428"/>
    </row>
    <row r="305" spans="1:26" ht="14" hidden="1">
      <c r="A305" s="428"/>
      <c r="B305" s="428"/>
      <c r="C305" s="428"/>
      <c r="D305" s="428"/>
      <c r="E305" s="428"/>
      <c r="F305" s="428"/>
      <c r="G305" s="428"/>
      <c r="H305" s="428"/>
      <c r="I305" s="428"/>
      <c r="J305" s="428"/>
      <c r="K305" s="428"/>
      <c r="L305" s="428"/>
      <c r="M305" s="428"/>
      <c r="N305" s="428"/>
      <c r="O305" s="428"/>
      <c r="P305" s="428"/>
      <c r="Q305" s="428"/>
      <c r="R305" s="428"/>
      <c r="S305" s="428"/>
      <c r="T305" s="428"/>
      <c r="U305" s="428"/>
      <c r="V305" s="428"/>
      <c r="W305" s="428"/>
      <c r="X305" s="428"/>
      <c r="Y305" s="428"/>
      <c r="Z305" s="428"/>
    </row>
    <row r="306" spans="1:26" ht="14" hidden="1">
      <c r="A306" s="428"/>
      <c r="B306" s="428"/>
      <c r="C306" s="428"/>
      <c r="D306" s="428"/>
      <c r="E306" s="428"/>
      <c r="F306" s="428"/>
      <c r="G306" s="428"/>
      <c r="H306" s="428"/>
      <c r="I306" s="428"/>
      <c r="J306" s="428"/>
      <c r="K306" s="428"/>
      <c r="L306" s="428"/>
      <c r="M306" s="428"/>
      <c r="N306" s="428"/>
      <c r="O306" s="428"/>
      <c r="P306" s="428"/>
      <c r="Q306" s="428"/>
      <c r="R306" s="428"/>
      <c r="S306" s="428"/>
      <c r="T306" s="428"/>
      <c r="U306" s="428"/>
      <c r="V306" s="428"/>
      <c r="W306" s="428"/>
      <c r="X306" s="428"/>
      <c r="Y306" s="428"/>
      <c r="Z306" s="428"/>
    </row>
    <row r="307" spans="1:26" ht="14" hidden="1">
      <c r="A307" s="428"/>
      <c r="B307" s="428"/>
      <c r="C307" s="428"/>
      <c r="D307" s="428"/>
      <c r="E307" s="428"/>
      <c r="F307" s="428"/>
      <c r="G307" s="428"/>
      <c r="H307" s="428"/>
      <c r="I307" s="428"/>
      <c r="J307" s="428"/>
      <c r="K307" s="428"/>
      <c r="L307" s="428"/>
      <c r="M307" s="428"/>
      <c r="N307" s="428"/>
      <c r="O307" s="428"/>
      <c r="P307" s="428"/>
      <c r="Q307" s="428"/>
      <c r="R307" s="428"/>
      <c r="S307" s="428"/>
      <c r="T307" s="428"/>
      <c r="U307" s="428"/>
      <c r="V307" s="428"/>
      <c r="W307" s="428"/>
      <c r="X307" s="428"/>
      <c r="Y307" s="428"/>
      <c r="Z307" s="428"/>
    </row>
    <row r="308" spans="1:26" ht="14" hidden="1">
      <c r="A308" s="428"/>
      <c r="B308" s="428"/>
      <c r="C308" s="428"/>
      <c r="D308" s="428"/>
      <c r="E308" s="428"/>
      <c r="F308" s="428"/>
      <c r="G308" s="428"/>
      <c r="H308" s="428"/>
      <c r="I308" s="428"/>
      <c r="J308" s="428"/>
      <c r="K308" s="428"/>
      <c r="L308" s="428"/>
      <c r="M308" s="428"/>
      <c r="N308" s="428"/>
      <c r="O308" s="428"/>
      <c r="P308" s="428"/>
      <c r="Q308" s="428"/>
      <c r="R308" s="428"/>
      <c r="S308" s="428"/>
      <c r="T308" s="428"/>
      <c r="U308" s="428"/>
      <c r="V308" s="428"/>
      <c r="W308" s="428"/>
      <c r="X308" s="428"/>
      <c r="Y308" s="428"/>
      <c r="Z308" s="428"/>
    </row>
    <row r="309" spans="1:26" ht="14" hidden="1">
      <c r="A309" s="428"/>
      <c r="B309" s="428"/>
      <c r="C309" s="428"/>
      <c r="D309" s="428"/>
      <c r="E309" s="428"/>
      <c r="F309" s="428"/>
      <c r="G309" s="428"/>
      <c r="H309" s="428"/>
      <c r="I309" s="428"/>
      <c r="J309" s="428"/>
      <c r="K309" s="428"/>
      <c r="L309" s="428"/>
      <c r="M309" s="428"/>
      <c r="N309" s="428"/>
      <c r="O309" s="428"/>
      <c r="P309" s="428"/>
      <c r="Q309" s="428"/>
      <c r="R309" s="428"/>
      <c r="S309" s="428"/>
      <c r="T309" s="428"/>
      <c r="U309" s="428"/>
      <c r="V309" s="428"/>
      <c r="W309" s="428"/>
      <c r="X309" s="428"/>
      <c r="Y309" s="428"/>
      <c r="Z309" s="428"/>
    </row>
    <row r="310" spans="1:26" ht="14" hidden="1">
      <c r="A310" s="428"/>
      <c r="B310" s="428"/>
      <c r="C310" s="428"/>
      <c r="D310" s="428"/>
      <c r="E310" s="428"/>
      <c r="F310" s="428"/>
      <c r="G310" s="428"/>
      <c r="H310" s="428"/>
      <c r="I310" s="428"/>
      <c r="J310" s="428"/>
      <c r="K310" s="428"/>
      <c r="L310" s="428"/>
      <c r="M310" s="428"/>
      <c r="N310" s="428"/>
      <c r="O310" s="428"/>
      <c r="P310" s="428"/>
      <c r="Q310" s="428"/>
      <c r="R310" s="428"/>
      <c r="S310" s="428"/>
      <c r="T310" s="428"/>
      <c r="U310" s="428"/>
      <c r="V310" s="428"/>
      <c r="W310" s="428"/>
      <c r="X310" s="428"/>
      <c r="Y310" s="428"/>
      <c r="Z310" s="428"/>
    </row>
    <row r="311" spans="1:26" ht="14" hidden="1">
      <c r="A311" s="428"/>
      <c r="B311" s="428"/>
      <c r="C311" s="428"/>
      <c r="D311" s="428"/>
      <c r="E311" s="428"/>
      <c r="F311" s="428"/>
      <c r="G311" s="428"/>
      <c r="H311" s="428"/>
      <c r="I311" s="428"/>
      <c r="J311" s="428"/>
      <c r="K311" s="428"/>
      <c r="L311" s="428"/>
      <c r="M311" s="428"/>
      <c r="N311" s="428"/>
      <c r="O311" s="428"/>
      <c r="P311" s="428"/>
      <c r="Q311" s="428"/>
      <c r="R311" s="428"/>
      <c r="S311" s="428"/>
      <c r="T311" s="428"/>
      <c r="U311" s="428"/>
      <c r="V311" s="428"/>
      <c r="W311" s="428"/>
      <c r="X311" s="428"/>
      <c r="Y311" s="428"/>
      <c r="Z311" s="428"/>
    </row>
    <row r="312" spans="1:26" ht="14" hidden="1">
      <c r="A312" s="428"/>
      <c r="B312" s="428"/>
      <c r="C312" s="428"/>
      <c r="D312" s="428"/>
      <c r="E312" s="428"/>
      <c r="F312" s="428"/>
      <c r="G312" s="428"/>
      <c r="H312" s="428"/>
      <c r="I312" s="428"/>
      <c r="J312" s="428"/>
      <c r="K312" s="428"/>
      <c r="L312" s="428"/>
      <c r="M312" s="428"/>
      <c r="N312" s="428"/>
      <c r="O312" s="428"/>
      <c r="P312" s="428"/>
      <c r="Q312" s="428"/>
      <c r="R312" s="428"/>
      <c r="S312" s="428"/>
      <c r="T312" s="428"/>
      <c r="U312" s="428"/>
      <c r="V312" s="428"/>
      <c r="W312" s="428"/>
      <c r="X312" s="428"/>
      <c r="Y312" s="428"/>
      <c r="Z312" s="428"/>
    </row>
    <row r="313" spans="1:26" ht="14" hidden="1">
      <c r="A313" s="428"/>
      <c r="B313" s="428"/>
      <c r="C313" s="428"/>
      <c r="D313" s="428"/>
      <c r="E313" s="428"/>
      <c r="F313" s="428"/>
      <c r="G313" s="428"/>
      <c r="H313" s="428"/>
      <c r="I313" s="428"/>
      <c r="J313" s="428"/>
      <c r="K313" s="428"/>
      <c r="L313" s="428"/>
      <c r="M313" s="428"/>
      <c r="N313" s="428"/>
      <c r="O313" s="428"/>
      <c r="P313" s="428"/>
      <c r="Q313" s="428"/>
      <c r="R313" s="428"/>
      <c r="S313" s="428"/>
      <c r="T313" s="428"/>
      <c r="U313" s="428"/>
      <c r="V313" s="428"/>
      <c r="W313" s="428"/>
      <c r="X313" s="428"/>
      <c r="Y313" s="428"/>
      <c r="Z313" s="428"/>
    </row>
    <row r="314" spans="1:26" ht="14" hidden="1">
      <c r="A314" s="428"/>
      <c r="B314" s="428"/>
      <c r="C314" s="428"/>
      <c r="D314" s="428"/>
      <c r="E314" s="428"/>
      <c r="F314" s="428"/>
      <c r="G314" s="428"/>
      <c r="H314" s="428"/>
      <c r="I314" s="428"/>
      <c r="J314" s="428"/>
      <c r="K314" s="428"/>
      <c r="L314" s="428"/>
      <c r="M314" s="428"/>
      <c r="N314" s="428"/>
      <c r="O314" s="428"/>
      <c r="P314" s="428"/>
      <c r="Q314" s="428"/>
      <c r="R314" s="428"/>
      <c r="S314" s="428"/>
      <c r="T314" s="428"/>
      <c r="U314" s="428"/>
      <c r="V314" s="428"/>
      <c r="W314" s="428"/>
      <c r="X314" s="428"/>
      <c r="Y314" s="428"/>
      <c r="Z314" s="428"/>
    </row>
    <row r="315" spans="1:26" ht="14" hidden="1">
      <c r="A315" s="428"/>
      <c r="B315" s="428"/>
      <c r="C315" s="428"/>
      <c r="D315" s="428"/>
      <c r="E315" s="428"/>
      <c r="F315" s="428"/>
      <c r="G315" s="428"/>
      <c r="H315" s="428"/>
      <c r="I315" s="428"/>
      <c r="J315" s="428"/>
      <c r="K315" s="428"/>
      <c r="L315" s="428"/>
      <c r="M315" s="428"/>
      <c r="N315" s="428"/>
      <c r="O315" s="428"/>
      <c r="P315" s="428"/>
      <c r="Q315" s="428"/>
      <c r="R315" s="428"/>
      <c r="S315" s="428"/>
      <c r="T315" s="428"/>
      <c r="U315" s="428"/>
      <c r="V315" s="428"/>
      <c r="W315" s="428"/>
      <c r="X315" s="428"/>
      <c r="Y315" s="428"/>
      <c r="Z315" s="428"/>
    </row>
    <row r="316" spans="1:26" ht="14" hidden="1">
      <c r="A316" s="428"/>
      <c r="B316" s="428"/>
      <c r="C316" s="428"/>
      <c r="D316" s="428"/>
      <c r="E316" s="428"/>
      <c r="F316" s="428"/>
      <c r="G316" s="428"/>
      <c r="H316" s="428"/>
      <c r="I316" s="428"/>
      <c r="J316" s="428"/>
      <c r="K316" s="428"/>
      <c r="L316" s="428"/>
      <c r="M316" s="428"/>
      <c r="N316" s="428"/>
      <c r="O316" s="428"/>
      <c r="P316" s="428"/>
      <c r="Q316" s="428"/>
      <c r="R316" s="428"/>
      <c r="S316" s="428"/>
      <c r="T316" s="428"/>
      <c r="U316" s="428"/>
      <c r="V316" s="428"/>
      <c r="W316" s="428"/>
      <c r="X316" s="428"/>
      <c r="Y316" s="428"/>
      <c r="Z316" s="428"/>
    </row>
    <row r="317" spans="1:26" ht="14" hidden="1">
      <c r="A317" s="428"/>
      <c r="B317" s="428"/>
      <c r="C317" s="428"/>
      <c r="D317" s="428"/>
      <c r="E317" s="428"/>
      <c r="F317" s="428"/>
      <c r="G317" s="428"/>
      <c r="H317" s="428"/>
      <c r="I317" s="428"/>
      <c r="J317" s="428"/>
      <c r="K317" s="428"/>
      <c r="L317" s="428"/>
      <c r="M317" s="428"/>
      <c r="N317" s="428"/>
      <c r="O317" s="428"/>
      <c r="P317" s="428"/>
      <c r="Q317" s="428"/>
      <c r="R317" s="428"/>
      <c r="S317" s="428"/>
      <c r="T317" s="428"/>
      <c r="U317" s="428"/>
      <c r="V317" s="428"/>
      <c r="W317" s="428"/>
      <c r="X317" s="428"/>
      <c r="Y317" s="428"/>
      <c r="Z317" s="428"/>
    </row>
    <row r="318" spans="1:26" ht="14" hidden="1">
      <c r="A318" s="428"/>
      <c r="B318" s="428"/>
      <c r="C318" s="428"/>
      <c r="D318" s="428"/>
      <c r="E318" s="428"/>
      <c r="F318" s="428"/>
      <c r="G318" s="428"/>
      <c r="H318" s="428"/>
      <c r="I318" s="428"/>
      <c r="J318" s="428"/>
      <c r="K318" s="428"/>
      <c r="L318" s="428"/>
      <c r="M318" s="428"/>
      <c r="N318" s="428"/>
      <c r="O318" s="428"/>
      <c r="P318" s="428"/>
      <c r="Q318" s="428"/>
      <c r="R318" s="428"/>
      <c r="S318" s="428"/>
      <c r="T318" s="428"/>
      <c r="U318" s="428"/>
      <c r="V318" s="428"/>
      <c r="W318" s="428"/>
      <c r="X318" s="428"/>
      <c r="Y318" s="428"/>
      <c r="Z318" s="428"/>
    </row>
    <row r="319" spans="1:26" ht="14" hidden="1">
      <c r="A319" s="428"/>
      <c r="B319" s="428"/>
      <c r="C319" s="428"/>
      <c r="D319" s="428"/>
      <c r="E319" s="428"/>
      <c r="F319" s="428"/>
      <c r="G319" s="428"/>
      <c r="H319" s="428"/>
      <c r="I319" s="428"/>
      <c r="J319" s="428"/>
      <c r="K319" s="428"/>
      <c r="L319" s="428"/>
      <c r="M319" s="428"/>
      <c r="N319" s="428"/>
      <c r="O319" s="428"/>
      <c r="P319" s="428"/>
      <c r="Q319" s="428"/>
      <c r="R319" s="428"/>
      <c r="S319" s="428"/>
      <c r="T319" s="428"/>
      <c r="U319" s="428"/>
      <c r="V319" s="428"/>
      <c r="W319" s="428"/>
      <c r="X319" s="428"/>
      <c r="Y319" s="428"/>
      <c r="Z319" s="428"/>
    </row>
    <row r="320" spans="1:26" ht="14" hidden="1">
      <c r="A320" s="428"/>
      <c r="B320" s="428"/>
      <c r="C320" s="428"/>
      <c r="D320" s="428"/>
      <c r="E320" s="428"/>
      <c r="F320" s="428"/>
      <c r="G320" s="428"/>
      <c r="H320" s="428"/>
      <c r="I320" s="428"/>
      <c r="J320" s="428"/>
      <c r="K320" s="428"/>
      <c r="L320" s="428"/>
      <c r="M320" s="428"/>
      <c r="N320" s="428"/>
      <c r="O320" s="428"/>
      <c r="P320" s="428"/>
      <c r="Q320" s="428"/>
      <c r="R320" s="428"/>
      <c r="S320" s="428"/>
      <c r="T320" s="428"/>
      <c r="U320" s="428"/>
      <c r="V320" s="428"/>
      <c r="W320" s="428"/>
      <c r="X320" s="428"/>
      <c r="Y320" s="428"/>
      <c r="Z320" s="428"/>
    </row>
    <row r="321" spans="1:26" ht="14" hidden="1">
      <c r="A321" s="428"/>
      <c r="B321" s="428"/>
      <c r="C321" s="428"/>
      <c r="D321" s="428"/>
      <c r="E321" s="428"/>
      <c r="F321" s="428"/>
      <c r="G321" s="428"/>
      <c r="H321" s="428"/>
      <c r="I321" s="428"/>
      <c r="J321" s="428"/>
      <c r="K321" s="428"/>
      <c r="L321" s="428"/>
      <c r="M321" s="428"/>
      <c r="N321" s="428"/>
      <c r="O321" s="428"/>
      <c r="P321" s="428"/>
      <c r="Q321" s="428"/>
      <c r="R321" s="428"/>
      <c r="S321" s="428"/>
      <c r="T321" s="428"/>
      <c r="U321" s="428"/>
      <c r="V321" s="428"/>
      <c r="W321" s="428"/>
      <c r="X321" s="428"/>
      <c r="Y321" s="428"/>
      <c r="Z321" s="428"/>
    </row>
    <row r="322" spans="1:26" ht="14" hidden="1">
      <c r="A322" s="428"/>
      <c r="B322" s="428"/>
      <c r="C322" s="428"/>
      <c r="D322" s="428"/>
      <c r="E322" s="428"/>
      <c r="F322" s="428"/>
      <c r="G322" s="428"/>
      <c r="H322" s="428"/>
      <c r="I322" s="428"/>
      <c r="J322" s="428"/>
      <c r="K322" s="428"/>
      <c r="L322" s="428"/>
      <c r="M322" s="428"/>
      <c r="N322" s="428"/>
      <c r="O322" s="428"/>
      <c r="P322" s="428"/>
      <c r="Q322" s="428"/>
      <c r="R322" s="428"/>
      <c r="S322" s="428"/>
      <c r="T322" s="428"/>
      <c r="U322" s="428"/>
      <c r="V322" s="428"/>
      <c r="W322" s="428"/>
      <c r="X322" s="428"/>
      <c r="Y322" s="428"/>
      <c r="Z322" s="428"/>
    </row>
    <row r="323" spans="1:26" ht="14" hidden="1">
      <c r="A323" s="428"/>
      <c r="B323" s="428"/>
      <c r="C323" s="428"/>
      <c r="D323" s="428"/>
      <c r="E323" s="428"/>
      <c r="F323" s="428"/>
      <c r="G323" s="428"/>
      <c r="H323" s="428"/>
      <c r="I323" s="428"/>
      <c r="J323" s="428"/>
      <c r="K323" s="428"/>
      <c r="L323" s="428"/>
      <c r="M323" s="428"/>
      <c r="N323" s="428"/>
      <c r="O323" s="428"/>
      <c r="P323" s="428"/>
      <c r="Q323" s="428"/>
      <c r="R323" s="428"/>
      <c r="S323" s="428"/>
      <c r="T323" s="428"/>
      <c r="U323" s="428"/>
      <c r="V323" s="428"/>
      <c r="W323" s="428"/>
      <c r="X323" s="428"/>
      <c r="Y323" s="428"/>
      <c r="Z323" s="428"/>
    </row>
    <row r="324" spans="1:26" ht="14" hidden="1">
      <c r="A324" s="428"/>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row>
    <row r="325" spans="1:26" ht="14" hidden="1">
      <c r="A325" s="428"/>
      <c r="B325" s="428"/>
      <c r="C325" s="428"/>
      <c r="D325" s="428"/>
      <c r="E325" s="428"/>
      <c r="F325" s="428"/>
      <c r="G325" s="428"/>
      <c r="H325" s="428"/>
      <c r="I325" s="428"/>
      <c r="J325" s="428"/>
      <c r="K325" s="428"/>
      <c r="L325" s="428"/>
      <c r="M325" s="428"/>
      <c r="N325" s="428"/>
      <c r="O325" s="428"/>
      <c r="P325" s="428"/>
      <c r="Q325" s="428"/>
      <c r="R325" s="428"/>
      <c r="S325" s="428"/>
      <c r="T325" s="428"/>
      <c r="U325" s="428"/>
      <c r="V325" s="428"/>
      <c r="W325" s="428"/>
      <c r="X325" s="428"/>
      <c r="Y325" s="428"/>
      <c r="Z325" s="428"/>
    </row>
    <row r="326" spans="1:26" ht="14" hidden="1">
      <c r="A326" s="428"/>
      <c r="B326" s="428"/>
      <c r="C326" s="428"/>
      <c r="D326" s="428"/>
      <c r="E326" s="428"/>
      <c r="F326" s="428"/>
      <c r="G326" s="428"/>
      <c r="H326" s="428"/>
      <c r="I326" s="428"/>
      <c r="J326" s="428"/>
      <c r="K326" s="428"/>
      <c r="L326" s="428"/>
      <c r="M326" s="428"/>
      <c r="N326" s="428"/>
      <c r="O326" s="428"/>
      <c r="P326" s="428"/>
      <c r="Q326" s="428"/>
      <c r="R326" s="428"/>
      <c r="S326" s="428"/>
      <c r="T326" s="428"/>
      <c r="U326" s="428"/>
      <c r="V326" s="428"/>
      <c r="W326" s="428"/>
      <c r="X326" s="428"/>
      <c r="Y326" s="428"/>
      <c r="Z326" s="428"/>
    </row>
    <row r="327" spans="1:26" ht="14" hidden="1">
      <c r="A327" s="428"/>
      <c r="B327" s="428"/>
      <c r="C327" s="428"/>
      <c r="D327" s="428"/>
      <c r="E327" s="428"/>
      <c r="F327" s="428"/>
      <c r="G327" s="428"/>
      <c r="H327" s="428"/>
      <c r="I327" s="428"/>
      <c r="J327" s="428"/>
      <c r="K327" s="428"/>
      <c r="L327" s="428"/>
      <c r="M327" s="428"/>
      <c r="N327" s="428"/>
      <c r="O327" s="428"/>
      <c r="P327" s="428"/>
      <c r="Q327" s="428"/>
      <c r="R327" s="428"/>
      <c r="S327" s="428"/>
      <c r="T327" s="428"/>
      <c r="U327" s="428"/>
      <c r="V327" s="428"/>
      <c r="W327" s="428"/>
      <c r="X327" s="428"/>
      <c r="Y327" s="428"/>
      <c r="Z327" s="428"/>
    </row>
    <row r="328" spans="1:26" ht="14" hidden="1">
      <c r="A328" s="428"/>
      <c r="B328" s="428"/>
      <c r="C328" s="428"/>
      <c r="D328" s="428"/>
      <c r="E328" s="428"/>
      <c r="F328" s="428"/>
      <c r="G328" s="428"/>
      <c r="H328" s="428"/>
      <c r="I328" s="428"/>
      <c r="J328" s="428"/>
      <c r="K328" s="428"/>
      <c r="L328" s="428"/>
      <c r="M328" s="428"/>
      <c r="N328" s="428"/>
      <c r="O328" s="428"/>
      <c r="P328" s="428"/>
      <c r="Q328" s="428"/>
      <c r="R328" s="428"/>
      <c r="S328" s="428"/>
      <c r="T328" s="428"/>
      <c r="U328" s="428"/>
      <c r="V328" s="428"/>
      <c r="W328" s="428"/>
      <c r="X328" s="428"/>
      <c r="Y328" s="428"/>
      <c r="Z328" s="428"/>
    </row>
    <row r="329" spans="1:26" ht="14" hidden="1">
      <c r="A329" s="428"/>
      <c r="B329" s="428"/>
      <c r="C329" s="428"/>
      <c r="D329" s="428"/>
      <c r="E329" s="428"/>
      <c r="F329" s="428"/>
      <c r="G329" s="428"/>
      <c r="H329" s="428"/>
      <c r="I329" s="428"/>
      <c r="J329" s="428"/>
      <c r="K329" s="428"/>
      <c r="L329" s="428"/>
      <c r="M329" s="428"/>
      <c r="N329" s="428"/>
      <c r="O329" s="428"/>
      <c r="P329" s="428"/>
      <c r="Q329" s="428"/>
      <c r="R329" s="428"/>
      <c r="S329" s="428"/>
      <c r="T329" s="428"/>
      <c r="U329" s="428"/>
      <c r="V329" s="428"/>
      <c r="W329" s="428"/>
      <c r="X329" s="428"/>
      <c r="Y329" s="428"/>
      <c r="Z329" s="428"/>
    </row>
    <row r="330" spans="1:26" ht="14" hidden="1">
      <c r="A330" s="428"/>
      <c r="B330" s="428"/>
      <c r="C330" s="428"/>
      <c r="D330" s="428"/>
      <c r="E330" s="428"/>
      <c r="F330" s="428"/>
      <c r="G330" s="428"/>
      <c r="H330" s="428"/>
      <c r="I330" s="428"/>
      <c r="J330" s="428"/>
      <c r="K330" s="428"/>
      <c r="L330" s="428"/>
      <c r="M330" s="428"/>
      <c r="N330" s="428"/>
      <c r="O330" s="428"/>
      <c r="P330" s="428"/>
      <c r="Q330" s="428"/>
      <c r="R330" s="428"/>
      <c r="S330" s="428"/>
      <c r="T330" s="428"/>
      <c r="U330" s="428"/>
      <c r="V330" s="428"/>
      <c r="W330" s="428"/>
      <c r="X330" s="428"/>
      <c r="Y330" s="428"/>
      <c r="Z330" s="428"/>
    </row>
    <row r="331" spans="1:26" ht="14" hidden="1">
      <c r="A331" s="428"/>
      <c r="B331" s="428"/>
      <c r="C331" s="428"/>
      <c r="D331" s="428"/>
      <c r="E331" s="428"/>
      <c r="F331" s="428"/>
      <c r="G331" s="428"/>
      <c r="H331" s="428"/>
      <c r="I331" s="428"/>
      <c r="J331" s="428"/>
      <c r="K331" s="428"/>
      <c r="L331" s="428"/>
      <c r="M331" s="428"/>
      <c r="N331" s="428"/>
      <c r="O331" s="428"/>
      <c r="P331" s="428"/>
      <c r="Q331" s="428"/>
      <c r="R331" s="428"/>
      <c r="S331" s="428"/>
      <c r="T331" s="428"/>
      <c r="U331" s="428"/>
      <c r="V331" s="428"/>
      <c r="W331" s="428"/>
      <c r="X331" s="428"/>
      <c r="Y331" s="428"/>
      <c r="Z331" s="428"/>
    </row>
    <row r="332" spans="1:26" ht="14" hidden="1">
      <c r="A332" s="428"/>
      <c r="B332" s="428"/>
      <c r="C332" s="428"/>
      <c r="D332" s="428"/>
      <c r="E332" s="428"/>
      <c r="F332" s="428"/>
      <c r="G332" s="428"/>
      <c r="H332" s="428"/>
      <c r="I332" s="428"/>
      <c r="J332" s="428"/>
      <c r="K332" s="428"/>
      <c r="L332" s="428"/>
      <c r="M332" s="428"/>
      <c r="N332" s="428"/>
      <c r="O332" s="428"/>
      <c r="P332" s="428"/>
      <c r="Q332" s="428"/>
      <c r="R332" s="428"/>
      <c r="S332" s="428"/>
      <c r="T332" s="428"/>
      <c r="U332" s="428"/>
      <c r="V332" s="428"/>
      <c r="W332" s="428"/>
      <c r="X332" s="428"/>
      <c r="Y332" s="428"/>
      <c r="Z332" s="428"/>
    </row>
    <row r="333" spans="1:26" ht="14" hidden="1">
      <c r="A333" s="428"/>
      <c r="B333" s="428"/>
      <c r="C333" s="428"/>
      <c r="D333" s="428"/>
      <c r="E333" s="428"/>
      <c r="F333" s="428"/>
      <c r="G333" s="428"/>
      <c r="H333" s="428"/>
      <c r="I333" s="428"/>
      <c r="J333" s="428"/>
      <c r="K333" s="428"/>
      <c r="L333" s="428"/>
      <c r="M333" s="428"/>
      <c r="N333" s="428"/>
      <c r="O333" s="428"/>
      <c r="P333" s="428"/>
      <c r="Q333" s="428"/>
      <c r="R333" s="428"/>
      <c r="S333" s="428"/>
      <c r="T333" s="428"/>
      <c r="U333" s="428"/>
      <c r="V333" s="428"/>
      <c r="W333" s="428"/>
      <c r="X333" s="428"/>
      <c r="Y333" s="428"/>
      <c r="Z333" s="428"/>
    </row>
    <row r="334" spans="1:26" ht="14" hidden="1">
      <c r="A334" s="428"/>
      <c r="B334" s="428"/>
      <c r="C334" s="428"/>
      <c r="D334" s="428"/>
      <c r="E334" s="428"/>
      <c r="F334" s="428"/>
      <c r="G334" s="428"/>
      <c r="H334" s="428"/>
      <c r="I334" s="428"/>
      <c r="J334" s="428"/>
      <c r="K334" s="428"/>
      <c r="L334" s="428"/>
      <c r="M334" s="428"/>
      <c r="N334" s="428"/>
      <c r="O334" s="428"/>
      <c r="P334" s="428"/>
      <c r="Q334" s="428"/>
      <c r="R334" s="428"/>
      <c r="S334" s="428"/>
      <c r="T334" s="428"/>
      <c r="U334" s="428"/>
      <c r="V334" s="428"/>
      <c r="W334" s="428"/>
      <c r="X334" s="428"/>
      <c r="Y334" s="428"/>
      <c r="Z334" s="428"/>
    </row>
    <row r="335" spans="1:26" ht="14" hidden="1">
      <c r="A335" s="428"/>
      <c r="B335" s="428"/>
      <c r="C335" s="428"/>
      <c r="D335" s="428"/>
      <c r="E335" s="428"/>
      <c r="F335" s="428"/>
      <c r="G335" s="428"/>
      <c r="H335" s="428"/>
      <c r="I335" s="428"/>
      <c r="J335" s="428"/>
      <c r="K335" s="428"/>
      <c r="L335" s="428"/>
      <c r="M335" s="428"/>
      <c r="N335" s="428"/>
      <c r="O335" s="428"/>
      <c r="P335" s="428"/>
      <c r="Q335" s="428"/>
      <c r="R335" s="428"/>
      <c r="S335" s="428"/>
      <c r="T335" s="428"/>
      <c r="U335" s="428"/>
      <c r="V335" s="428"/>
      <c r="W335" s="428"/>
      <c r="X335" s="428"/>
      <c r="Y335" s="428"/>
      <c r="Z335" s="428"/>
    </row>
    <row r="336" spans="1:26" ht="14" hidden="1">
      <c r="A336" s="428"/>
      <c r="B336" s="428"/>
      <c r="C336" s="428"/>
      <c r="D336" s="428"/>
      <c r="E336" s="428"/>
      <c r="F336" s="428"/>
      <c r="G336" s="428"/>
      <c r="H336" s="428"/>
      <c r="I336" s="428"/>
      <c r="J336" s="428"/>
      <c r="K336" s="428"/>
      <c r="L336" s="428"/>
      <c r="M336" s="428"/>
      <c r="N336" s="428"/>
      <c r="O336" s="428"/>
      <c r="P336" s="428"/>
      <c r="Q336" s="428"/>
      <c r="R336" s="428"/>
      <c r="S336" s="428"/>
      <c r="T336" s="428"/>
      <c r="U336" s="428"/>
      <c r="V336" s="428"/>
      <c r="W336" s="428"/>
      <c r="X336" s="428"/>
      <c r="Y336" s="428"/>
      <c r="Z336" s="428"/>
    </row>
    <row r="337" spans="1:26" ht="14" hidden="1">
      <c r="A337" s="428"/>
      <c r="B337" s="428"/>
      <c r="C337" s="428"/>
      <c r="D337" s="428"/>
      <c r="E337" s="428"/>
      <c r="F337" s="428"/>
      <c r="G337" s="428"/>
      <c r="H337" s="428"/>
      <c r="I337" s="428"/>
      <c r="J337" s="428"/>
      <c r="K337" s="428"/>
      <c r="L337" s="428"/>
      <c r="M337" s="428"/>
      <c r="N337" s="428"/>
      <c r="O337" s="428"/>
      <c r="P337" s="428"/>
      <c r="Q337" s="428"/>
      <c r="R337" s="428"/>
      <c r="S337" s="428"/>
      <c r="T337" s="428"/>
      <c r="U337" s="428"/>
      <c r="V337" s="428"/>
      <c r="W337" s="428"/>
      <c r="X337" s="428"/>
      <c r="Y337" s="428"/>
      <c r="Z337" s="428"/>
    </row>
    <row r="338" spans="1:26" ht="14" hidden="1">
      <c r="A338" s="428"/>
      <c r="B338" s="428"/>
      <c r="C338" s="428"/>
      <c r="D338" s="428"/>
      <c r="E338" s="428"/>
      <c r="F338" s="428"/>
      <c r="G338" s="428"/>
      <c r="H338" s="428"/>
      <c r="I338" s="428"/>
      <c r="J338" s="428"/>
      <c r="K338" s="428"/>
      <c r="L338" s="428"/>
      <c r="M338" s="428"/>
      <c r="N338" s="428"/>
      <c r="O338" s="428"/>
      <c r="P338" s="428"/>
      <c r="Q338" s="428"/>
      <c r="R338" s="428"/>
      <c r="S338" s="428"/>
      <c r="T338" s="428"/>
      <c r="U338" s="428"/>
      <c r="V338" s="428"/>
      <c r="W338" s="428"/>
      <c r="X338" s="428"/>
      <c r="Y338" s="428"/>
      <c r="Z338" s="428"/>
    </row>
    <row r="339" spans="1:26" ht="14" hidden="1">
      <c r="A339" s="428"/>
      <c r="B339" s="428"/>
      <c r="C339" s="428"/>
      <c r="D339" s="428"/>
      <c r="E339" s="428"/>
      <c r="F339" s="428"/>
      <c r="G339" s="428"/>
      <c r="H339" s="428"/>
      <c r="I339" s="428"/>
      <c r="J339" s="428"/>
      <c r="K339" s="428"/>
      <c r="L339" s="428"/>
      <c r="M339" s="428"/>
      <c r="N339" s="428"/>
      <c r="O339" s="428"/>
      <c r="P339" s="428"/>
      <c r="Q339" s="428"/>
      <c r="R339" s="428"/>
      <c r="S339" s="428"/>
      <c r="T339" s="428"/>
      <c r="U339" s="428"/>
      <c r="V339" s="428"/>
      <c r="W339" s="428"/>
      <c r="X339" s="428"/>
      <c r="Y339" s="428"/>
      <c r="Z339" s="428"/>
    </row>
    <row r="340" spans="1:26" ht="14" hidden="1">
      <c r="A340" s="428"/>
      <c r="B340" s="428"/>
      <c r="C340" s="428"/>
      <c r="D340" s="428"/>
      <c r="E340" s="428"/>
      <c r="F340" s="428"/>
      <c r="G340" s="428"/>
      <c r="H340" s="428"/>
      <c r="I340" s="428"/>
      <c r="J340" s="428"/>
      <c r="K340" s="428"/>
      <c r="L340" s="428"/>
      <c r="M340" s="428"/>
      <c r="N340" s="428"/>
      <c r="O340" s="428"/>
      <c r="P340" s="428"/>
      <c r="Q340" s="428"/>
      <c r="R340" s="428"/>
      <c r="S340" s="428"/>
      <c r="T340" s="428"/>
      <c r="U340" s="428"/>
      <c r="V340" s="428"/>
      <c r="W340" s="428"/>
      <c r="X340" s="428"/>
      <c r="Y340" s="428"/>
      <c r="Z340" s="428"/>
    </row>
    <row r="341" spans="1:26" ht="14" hidden="1">
      <c r="A341" s="428"/>
      <c r="B341" s="428"/>
      <c r="C341" s="428"/>
      <c r="D341" s="428"/>
      <c r="E341" s="428"/>
      <c r="F341" s="428"/>
      <c r="G341" s="428"/>
      <c r="H341" s="428"/>
      <c r="I341" s="428"/>
      <c r="J341" s="428"/>
      <c r="K341" s="428"/>
      <c r="L341" s="428"/>
      <c r="M341" s="428"/>
      <c r="N341" s="428"/>
      <c r="O341" s="428"/>
      <c r="P341" s="428"/>
      <c r="Q341" s="428"/>
      <c r="R341" s="428"/>
      <c r="S341" s="428"/>
      <c r="T341" s="428"/>
      <c r="U341" s="428"/>
      <c r="V341" s="428"/>
      <c r="W341" s="428"/>
      <c r="X341" s="428"/>
      <c r="Y341" s="428"/>
      <c r="Z341" s="428"/>
    </row>
    <row r="342" spans="1:26" ht="14" hidden="1">
      <c r="A342" s="428"/>
      <c r="B342" s="428"/>
      <c r="C342" s="428"/>
      <c r="D342" s="428"/>
      <c r="E342" s="428"/>
      <c r="F342" s="428"/>
      <c r="G342" s="428"/>
      <c r="H342" s="428"/>
      <c r="I342" s="428"/>
      <c r="J342" s="428"/>
      <c r="K342" s="428"/>
      <c r="L342" s="428"/>
      <c r="M342" s="428"/>
      <c r="N342" s="428"/>
      <c r="O342" s="428"/>
      <c r="P342" s="428"/>
      <c r="Q342" s="428"/>
      <c r="R342" s="428"/>
      <c r="S342" s="428"/>
      <c r="T342" s="428"/>
      <c r="U342" s="428"/>
      <c r="V342" s="428"/>
      <c r="W342" s="428"/>
      <c r="X342" s="428"/>
      <c r="Y342" s="428"/>
      <c r="Z342" s="428"/>
    </row>
    <row r="343" spans="1:26" ht="14" hidden="1">
      <c r="A343" s="428"/>
      <c r="B343" s="428"/>
      <c r="C343" s="428"/>
      <c r="D343" s="428"/>
      <c r="E343" s="428"/>
      <c r="F343" s="428"/>
      <c r="G343" s="428"/>
      <c r="H343" s="428"/>
      <c r="I343" s="428"/>
      <c r="J343" s="428"/>
      <c r="K343" s="428"/>
      <c r="L343" s="428"/>
      <c r="M343" s="428"/>
      <c r="N343" s="428"/>
      <c r="O343" s="428"/>
      <c r="P343" s="428"/>
      <c r="Q343" s="428"/>
      <c r="R343" s="428"/>
      <c r="S343" s="428"/>
      <c r="T343" s="428"/>
      <c r="U343" s="428"/>
      <c r="V343" s="428"/>
      <c r="W343" s="428"/>
      <c r="X343" s="428"/>
      <c r="Y343" s="428"/>
      <c r="Z343" s="428"/>
    </row>
    <row r="344" spans="1:26" ht="14" hidden="1">
      <c r="A344" s="428"/>
      <c r="B344" s="428"/>
      <c r="C344" s="428"/>
      <c r="D344" s="428"/>
      <c r="E344" s="428"/>
      <c r="F344" s="428"/>
      <c r="G344" s="428"/>
      <c r="H344" s="428"/>
      <c r="I344" s="428"/>
      <c r="J344" s="428"/>
      <c r="K344" s="428"/>
      <c r="L344" s="428"/>
      <c r="M344" s="428"/>
      <c r="N344" s="428"/>
      <c r="O344" s="428"/>
      <c r="P344" s="428"/>
      <c r="Q344" s="428"/>
      <c r="R344" s="428"/>
      <c r="S344" s="428"/>
      <c r="T344" s="428"/>
      <c r="U344" s="428"/>
      <c r="V344" s="428"/>
      <c r="W344" s="428"/>
      <c r="X344" s="428"/>
      <c r="Y344" s="428"/>
      <c r="Z344" s="428"/>
    </row>
    <row r="345" spans="1:26" ht="14" hidden="1">
      <c r="A345" s="428"/>
      <c r="B345" s="428"/>
      <c r="C345" s="428"/>
      <c r="D345" s="428"/>
      <c r="E345" s="428"/>
      <c r="F345" s="428"/>
      <c r="G345" s="428"/>
      <c r="H345" s="428"/>
      <c r="I345" s="428"/>
      <c r="J345" s="428"/>
      <c r="K345" s="428"/>
      <c r="L345" s="428"/>
      <c r="M345" s="428"/>
      <c r="N345" s="428"/>
      <c r="O345" s="428"/>
      <c r="P345" s="428"/>
      <c r="Q345" s="428"/>
      <c r="R345" s="428"/>
      <c r="S345" s="428"/>
      <c r="T345" s="428"/>
      <c r="U345" s="428"/>
      <c r="V345" s="428"/>
      <c r="W345" s="428"/>
      <c r="X345" s="428"/>
      <c r="Y345" s="428"/>
      <c r="Z345" s="428"/>
    </row>
    <row r="346" spans="1:26" ht="14" hidden="1">
      <c r="A346" s="428"/>
      <c r="B346" s="428"/>
      <c r="C346" s="428"/>
      <c r="D346" s="428"/>
      <c r="E346" s="428"/>
      <c r="F346" s="428"/>
      <c r="G346" s="428"/>
      <c r="H346" s="428"/>
      <c r="I346" s="428"/>
      <c r="J346" s="428"/>
      <c r="K346" s="428"/>
      <c r="L346" s="428"/>
      <c r="M346" s="428"/>
      <c r="N346" s="428"/>
      <c r="O346" s="428"/>
      <c r="P346" s="428"/>
      <c r="Q346" s="428"/>
      <c r="R346" s="428"/>
      <c r="S346" s="428"/>
      <c r="T346" s="428"/>
      <c r="U346" s="428"/>
      <c r="V346" s="428"/>
      <c r="W346" s="428"/>
      <c r="X346" s="428"/>
      <c r="Y346" s="428"/>
      <c r="Z346" s="428"/>
    </row>
    <row r="347" spans="1:26" ht="14" hidden="1">
      <c r="A347" s="428"/>
      <c r="B347" s="428"/>
      <c r="C347" s="428"/>
      <c r="D347" s="428"/>
      <c r="E347" s="428"/>
      <c r="F347" s="428"/>
      <c r="G347" s="428"/>
      <c r="H347" s="428"/>
      <c r="I347" s="428"/>
      <c r="J347" s="428"/>
      <c r="K347" s="428"/>
      <c r="L347" s="428"/>
      <c r="M347" s="428"/>
      <c r="N347" s="428"/>
      <c r="O347" s="428"/>
      <c r="P347" s="428"/>
      <c r="Q347" s="428"/>
      <c r="R347" s="428"/>
      <c r="S347" s="428"/>
      <c r="T347" s="428"/>
      <c r="U347" s="428"/>
      <c r="V347" s="428"/>
      <c r="W347" s="428"/>
      <c r="X347" s="428"/>
      <c r="Y347" s="428"/>
      <c r="Z347" s="428"/>
    </row>
    <row r="348" spans="1:26" ht="14" hidden="1">
      <c r="A348" s="428"/>
      <c r="B348" s="428"/>
      <c r="C348" s="428"/>
      <c r="D348" s="428"/>
      <c r="E348" s="428"/>
      <c r="F348" s="428"/>
      <c r="G348" s="428"/>
      <c r="H348" s="428"/>
      <c r="I348" s="428"/>
      <c r="J348" s="428"/>
      <c r="K348" s="428"/>
      <c r="L348" s="428"/>
      <c r="M348" s="428"/>
      <c r="N348" s="428"/>
      <c r="O348" s="428"/>
      <c r="P348" s="428"/>
      <c r="Q348" s="428"/>
      <c r="R348" s="428"/>
      <c r="S348" s="428"/>
      <c r="T348" s="428"/>
      <c r="U348" s="428"/>
      <c r="V348" s="428"/>
      <c r="W348" s="428"/>
      <c r="X348" s="428"/>
      <c r="Y348" s="428"/>
      <c r="Z348" s="428"/>
    </row>
    <row r="349" spans="1:26" ht="14" hidden="1">
      <c r="A349" s="428"/>
      <c r="B349" s="428"/>
      <c r="C349" s="428"/>
      <c r="D349" s="428"/>
      <c r="E349" s="428"/>
      <c r="F349" s="428"/>
      <c r="G349" s="428"/>
      <c r="H349" s="428"/>
      <c r="I349" s="428"/>
      <c r="J349" s="428"/>
      <c r="K349" s="428"/>
      <c r="L349" s="428"/>
      <c r="M349" s="428"/>
      <c r="N349" s="428"/>
      <c r="O349" s="428"/>
      <c r="P349" s="428"/>
      <c r="Q349" s="428"/>
      <c r="R349" s="428"/>
      <c r="S349" s="428"/>
      <c r="T349" s="428"/>
      <c r="U349" s="428"/>
      <c r="V349" s="428"/>
      <c r="W349" s="428"/>
      <c r="X349" s="428"/>
      <c r="Y349" s="428"/>
      <c r="Z349" s="428"/>
    </row>
    <row r="350" spans="1:26" ht="14" hidden="1">
      <c r="A350" s="428"/>
      <c r="B350" s="428"/>
      <c r="C350" s="428"/>
      <c r="D350" s="428"/>
      <c r="E350" s="428"/>
      <c r="F350" s="428"/>
      <c r="G350" s="428"/>
      <c r="H350" s="428"/>
      <c r="I350" s="428"/>
      <c r="J350" s="428"/>
      <c r="K350" s="428"/>
      <c r="L350" s="428"/>
      <c r="M350" s="428"/>
      <c r="N350" s="428"/>
      <c r="O350" s="428"/>
      <c r="P350" s="428"/>
      <c r="Q350" s="428"/>
      <c r="R350" s="428"/>
      <c r="S350" s="428"/>
      <c r="T350" s="428"/>
      <c r="U350" s="428"/>
      <c r="V350" s="428"/>
      <c r="W350" s="428"/>
      <c r="X350" s="428"/>
      <c r="Y350" s="428"/>
      <c r="Z350" s="428"/>
    </row>
    <row r="351" spans="1:26" ht="14" hidden="1">
      <c r="A351" s="428"/>
      <c r="B351" s="428"/>
      <c r="C351" s="428"/>
      <c r="D351" s="428"/>
      <c r="E351" s="428"/>
      <c r="F351" s="428"/>
      <c r="G351" s="428"/>
      <c r="H351" s="428"/>
      <c r="I351" s="428"/>
      <c r="J351" s="428"/>
      <c r="K351" s="428"/>
      <c r="L351" s="428"/>
      <c r="M351" s="428"/>
      <c r="N351" s="428"/>
      <c r="O351" s="428"/>
      <c r="P351" s="428"/>
      <c r="Q351" s="428"/>
      <c r="R351" s="428"/>
      <c r="S351" s="428"/>
      <c r="T351" s="428"/>
      <c r="U351" s="428"/>
      <c r="V351" s="428"/>
      <c r="W351" s="428"/>
      <c r="X351" s="428"/>
      <c r="Y351" s="428"/>
      <c r="Z351" s="428"/>
    </row>
    <row r="352" spans="1:26" ht="14" hidden="1">
      <c r="A352" s="428"/>
      <c r="B352" s="428"/>
      <c r="C352" s="428"/>
      <c r="D352" s="428"/>
      <c r="E352" s="428"/>
      <c r="F352" s="428"/>
      <c r="G352" s="428"/>
      <c r="H352" s="428"/>
      <c r="I352" s="428"/>
      <c r="J352" s="428"/>
      <c r="K352" s="428"/>
      <c r="L352" s="428"/>
      <c r="M352" s="428"/>
      <c r="N352" s="428"/>
      <c r="O352" s="428"/>
      <c r="P352" s="428"/>
      <c r="Q352" s="428"/>
      <c r="R352" s="428"/>
      <c r="S352" s="428"/>
      <c r="T352" s="428"/>
      <c r="U352" s="428"/>
      <c r="V352" s="428"/>
      <c r="W352" s="428"/>
      <c r="X352" s="428"/>
      <c r="Y352" s="428"/>
      <c r="Z352" s="428"/>
    </row>
    <row r="353" spans="1:26" ht="14" hidden="1">
      <c r="A353" s="428"/>
      <c r="B353" s="428"/>
      <c r="C353" s="428"/>
      <c r="D353" s="428"/>
      <c r="E353" s="428"/>
      <c r="F353" s="428"/>
      <c r="G353" s="428"/>
      <c r="H353" s="428"/>
      <c r="I353" s="428"/>
      <c r="J353" s="428"/>
      <c r="K353" s="428"/>
      <c r="L353" s="428"/>
      <c r="M353" s="428"/>
      <c r="N353" s="428"/>
      <c r="O353" s="428"/>
      <c r="P353" s="428"/>
      <c r="Q353" s="428"/>
      <c r="R353" s="428"/>
      <c r="S353" s="428"/>
      <c r="T353" s="428"/>
      <c r="U353" s="428"/>
      <c r="V353" s="428"/>
      <c r="W353" s="428"/>
      <c r="X353" s="428"/>
      <c r="Y353" s="428"/>
      <c r="Z353" s="428"/>
    </row>
    <row r="354" spans="1:26" ht="14" hidden="1">
      <c r="A354" s="428"/>
      <c r="B354" s="428"/>
      <c r="C354" s="428"/>
      <c r="D354" s="428"/>
      <c r="E354" s="428"/>
      <c r="F354" s="428"/>
      <c r="G354" s="428"/>
      <c r="H354" s="428"/>
      <c r="I354" s="428"/>
      <c r="J354" s="428"/>
      <c r="K354" s="428"/>
      <c r="L354" s="428"/>
      <c r="M354" s="428"/>
      <c r="N354" s="428"/>
      <c r="O354" s="428"/>
      <c r="P354" s="428"/>
      <c r="Q354" s="428"/>
      <c r="R354" s="428"/>
      <c r="S354" s="428"/>
      <c r="T354" s="428"/>
      <c r="U354" s="428"/>
      <c r="V354" s="428"/>
      <c r="W354" s="428"/>
      <c r="X354" s="428"/>
      <c r="Y354" s="428"/>
      <c r="Z354" s="428"/>
    </row>
    <row r="355" spans="1:26" ht="14" hidden="1">
      <c r="A355" s="428"/>
      <c r="B355" s="428"/>
      <c r="C355" s="428"/>
      <c r="D355" s="428"/>
      <c r="E355" s="428"/>
      <c r="F355" s="428"/>
      <c r="G355" s="428"/>
      <c r="H355" s="428"/>
      <c r="I355" s="428"/>
      <c r="J355" s="428"/>
      <c r="K355" s="428"/>
      <c r="L355" s="428"/>
      <c r="M355" s="428"/>
      <c r="N355" s="428"/>
      <c r="O355" s="428"/>
      <c r="P355" s="428"/>
      <c r="Q355" s="428"/>
      <c r="R355" s="428"/>
      <c r="S355" s="428"/>
      <c r="T355" s="428"/>
      <c r="U355" s="428"/>
      <c r="V355" s="428"/>
      <c r="W355" s="428"/>
      <c r="X355" s="428"/>
      <c r="Y355" s="428"/>
      <c r="Z355" s="428"/>
    </row>
    <row r="356" spans="1:26" ht="14" hidden="1">
      <c r="A356" s="428"/>
      <c r="B356" s="428"/>
      <c r="C356" s="428"/>
      <c r="D356" s="428"/>
      <c r="E356" s="428"/>
      <c r="F356" s="428"/>
      <c r="G356" s="428"/>
      <c r="H356" s="428"/>
      <c r="I356" s="428"/>
      <c r="J356" s="428"/>
      <c r="K356" s="428"/>
      <c r="L356" s="428"/>
      <c r="M356" s="428"/>
      <c r="N356" s="428"/>
      <c r="O356" s="428"/>
      <c r="P356" s="428"/>
      <c r="Q356" s="428"/>
      <c r="R356" s="428"/>
      <c r="S356" s="428"/>
      <c r="T356" s="428"/>
      <c r="U356" s="428"/>
      <c r="V356" s="428"/>
      <c r="W356" s="428"/>
      <c r="X356" s="428"/>
      <c r="Y356" s="428"/>
      <c r="Z356" s="428"/>
    </row>
    <row r="357" spans="1:26" ht="14" hidden="1">
      <c r="A357" s="428"/>
      <c r="B357" s="428"/>
      <c r="C357" s="428"/>
      <c r="D357" s="428"/>
      <c r="E357" s="428"/>
      <c r="F357" s="428"/>
      <c r="G357" s="428"/>
      <c r="H357" s="428"/>
      <c r="I357" s="428"/>
      <c r="J357" s="428"/>
      <c r="K357" s="428"/>
      <c r="L357" s="428"/>
      <c r="M357" s="428"/>
      <c r="N357" s="428"/>
      <c r="O357" s="428"/>
      <c r="P357" s="428"/>
      <c r="Q357" s="428"/>
      <c r="R357" s="428"/>
      <c r="S357" s="428"/>
      <c r="T357" s="428"/>
      <c r="U357" s="428"/>
      <c r="V357" s="428"/>
      <c r="W357" s="428"/>
      <c r="X357" s="428"/>
      <c r="Y357" s="428"/>
      <c r="Z357" s="428"/>
    </row>
    <row r="358" spans="1:26" ht="14" hidden="1">
      <c r="A358" s="428"/>
      <c r="B358" s="428"/>
      <c r="C358" s="428"/>
      <c r="D358" s="428"/>
      <c r="E358" s="428"/>
      <c r="F358" s="428"/>
      <c r="G358" s="428"/>
      <c r="H358" s="428"/>
      <c r="I358" s="428"/>
      <c r="J358" s="428"/>
      <c r="K358" s="428"/>
      <c r="L358" s="428"/>
      <c r="M358" s="428"/>
      <c r="N358" s="428"/>
      <c r="O358" s="428"/>
      <c r="P358" s="428"/>
      <c r="Q358" s="428"/>
      <c r="R358" s="428"/>
      <c r="S358" s="428"/>
      <c r="T358" s="428"/>
      <c r="U358" s="428"/>
      <c r="V358" s="428"/>
      <c r="W358" s="428"/>
      <c r="X358" s="428"/>
      <c r="Y358" s="428"/>
      <c r="Z358" s="428"/>
    </row>
    <row r="359" spans="1:26" ht="14" hidden="1">
      <c r="A359" s="428"/>
      <c r="B359" s="428"/>
      <c r="C359" s="428"/>
      <c r="D359" s="428"/>
      <c r="E359" s="428"/>
      <c r="F359" s="428"/>
      <c r="G359" s="428"/>
      <c r="H359" s="428"/>
      <c r="I359" s="428"/>
      <c r="J359" s="428"/>
      <c r="K359" s="428"/>
      <c r="L359" s="428"/>
      <c r="M359" s="428"/>
      <c r="N359" s="428"/>
      <c r="O359" s="428"/>
      <c r="P359" s="428"/>
      <c r="Q359" s="428"/>
      <c r="R359" s="428"/>
      <c r="S359" s="428"/>
      <c r="T359" s="428"/>
      <c r="U359" s="428"/>
      <c r="V359" s="428"/>
      <c r="W359" s="428"/>
      <c r="X359" s="428"/>
      <c r="Y359" s="428"/>
      <c r="Z359" s="428"/>
    </row>
    <row r="360" spans="1:26" ht="14" hidden="1">
      <c r="A360" s="428"/>
      <c r="B360" s="428"/>
      <c r="C360" s="428"/>
      <c r="D360" s="428"/>
      <c r="E360" s="428"/>
      <c r="F360" s="428"/>
      <c r="G360" s="428"/>
      <c r="H360" s="428"/>
      <c r="I360" s="428"/>
      <c r="J360" s="428"/>
      <c r="K360" s="428"/>
      <c r="L360" s="428"/>
      <c r="M360" s="428"/>
      <c r="N360" s="428"/>
      <c r="O360" s="428"/>
      <c r="P360" s="428"/>
      <c r="Q360" s="428"/>
      <c r="R360" s="428"/>
      <c r="S360" s="428"/>
      <c r="T360" s="428"/>
      <c r="U360" s="428"/>
      <c r="V360" s="428"/>
      <c r="W360" s="428"/>
      <c r="X360" s="428"/>
      <c r="Y360" s="428"/>
      <c r="Z360" s="428"/>
    </row>
    <row r="361" spans="1:26" ht="14" hidden="1">
      <c r="A361" s="428"/>
      <c r="B361" s="428"/>
      <c r="C361" s="428"/>
      <c r="D361" s="428"/>
      <c r="E361" s="428"/>
      <c r="F361" s="428"/>
      <c r="G361" s="428"/>
      <c r="H361" s="428"/>
      <c r="I361" s="428"/>
      <c r="J361" s="428"/>
      <c r="K361" s="428"/>
      <c r="L361" s="428"/>
      <c r="M361" s="428"/>
      <c r="N361" s="428"/>
      <c r="O361" s="428"/>
      <c r="P361" s="428"/>
      <c r="Q361" s="428"/>
      <c r="R361" s="428"/>
      <c r="S361" s="428"/>
      <c r="T361" s="428"/>
      <c r="U361" s="428"/>
      <c r="V361" s="428"/>
      <c r="W361" s="428"/>
      <c r="X361" s="428"/>
      <c r="Y361" s="428"/>
      <c r="Z361" s="428"/>
    </row>
    <row r="362" spans="1:26" ht="14" hidden="1">
      <c r="A362" s="428"/>
      <c r="B362" s="428"/>
      <c r="C362" s="428"/>
      <c r="D362" s="428"/>
      <c r="E362" s="428"/>
      <c r="F362" s="428"/>
      <c r="G362" s="428"/>
      <c r="H362" s="428"/>
      <c r="I362" s="428"/>
      <c r="J362" s="428"/>
      <c r="K362" s="428"/>
      <c r="L362" s="428"/>
      <c r="M362" s="428"/>
      <c r="N362" s="428"/>
      <c r="O362" s="428"/>
      <c r="P362" s="428"/>
      <c r="Q362" s="428"/>
      <c r="R362" s="428"/>
      <c r="S362" s="428"/>
      <c r="T362" s="428"/>
      <c r="U362" s="428"/>
      <c r="V362" s="428"/>
      <c r="W362" s="428"/>
      <c r="X362" s="428"/>
      <c r="Y362" s="428"/>
      <c r="Z362" s="428"/>
    </row>
    <row r="363" spans="1:26" ht="14" hidden="1">
      <c r="A363" s="428"/>
      <c r="B363" s="428"/>
      <c r="C363" s="428"/>
      <c r="D363" s="428"/>
      <c r="E363" s="428"/>
      <c r="F363" s="428"/>
      <c r="G363" s="428"/>
      <c r="H363" s="428"/>
      <c r="I363" s="428"/>
      <c r="J363" s="428"/>
      <c r="K363" s="428"/>
      <c r="L363" s="428"/>
      <c r="M363" s="428"/>
      <c r="N363" s="428"/>
      <c r="O363" s="428"/>
      <c r="P363" s="428"/>
      <c r="Q363" s="428"/>
      <c r="R363" s="428"/>
      <c r="S363" s="428"/>
      <c r="T363" s="428"/>
      <c r="U363" s="428"/>
      <c r="V363" s="428"/>
      <c r="W363" s="428"/>
      <c r="X363" s="428"/>
      <c r="Y363" s="428"/>
      <c r="Z363" s="428"/>
    </row>
    <row r="364" spans="1:26" ht="14" hidden="1">
      <c r="A364" s="428"/>
      <c r="B364" s="428"/>
      <c r="C364" s="428"/>
      <c r="D364" s="428"/>
      <c r="E364" s="428"/>
      <c r="F364" s="428"/>
      <c r="G364" s="428"/>
      <c r="H364" s="428"/>
      <c r="I364" s="428"/>
      <c r="J364" s="428"/>
      <c r="K364" s="428"/>
      <c r="L364" s="428"/>
      <c r="M364" s="428"/>
      <c r="N364" s="428"/>
      <c r="O364" s="428"/>
      <c r="P364" s="428"/>
      <c r="Q364" s="428"/>
      <c r="R364" s="428"/>
      <c r="S364" s="428"/>
      <c r="T364" s="428"/>
      <c r="U364" s="428"/>
      <c r="V364" s="428"/>
      <c r="W364" s="428"/>
      <c r="X364" s="428"/>
      <c r="Y364" s="428"/>
      <c r="Z364" s="428"/>
    </row>
    <row r="365" spans="1:26" ht="14" hidden="1">
      <c r="A365" s="428"/>
      <c r="B365" s="428"/>
      <c r="C365" s="428"/>
      <c r="D365" s="428"/>
      <c r="E365" s="428"/>
      <c r="F365" s="428"/>
      <c r="G365" s="428"/>
      <c r="H365" s="428"/>
      <c r="I365" s="428"/>
      <c r="J365" s="428"/>
      <c r="K365" s="428"/>
      <c r="L365" s="428"/>
      <c r="M365" s="428"/>
      <c r="N365" s="428"/>
      <c r="O365" s="428"/>
      <c r="P365" s="428"/>
      <c r="Q365" s="428"/>
      <c r="R365" s="428"/>
      <c r="S365" s="428"/>
      <c r="T365" s="428"/>
      <c r="U365" s="428"/>
      <c r="V365" s="428"/>
      <c r="W365" s="428"/>
      <c r="X365" s="428"/>
      <c r="Y365" s="428"/>
      <c r="Z365" s="428"/>
    </row>
    <row r="366" spans="1:26" ht="14" hidden="1">
      <c r="A366" s="428"/>
      <c r="B366" s="428"/>
      <c r="C366" s="428"/>
      <c r="D366" s="428"/>
      <c r="E366" s="428"/>
      <c r="F366" s="428"/>
      <c r="G366" s="428"/>
      <c r="H366" s="428"/>
      <c r="I366" s="428"/>
      <c r="J366" s="428"/>
      <c r="K366" s="428"/>
      <c r="L366" s="428"/>
      <c r="M366" s="428"/>
      <c r="N366" s="428"/>
      <c r="O366" s="428"/>
      <c r="P366" s="428"/>
      <c r="Q366" s="428"/>
      <c r="R366" s="428"/>
      <c r="S366" s="428"/>
      <c r="T366" s="428"/>
      <c r="U366" s="428"/>
      <c r="V366" s="428"/>
      <c r="W366" s="428"/>
      <c r="X366" s="428"/>
      <c r="Y366" s="428"/>
      <c r="Z366" s="428"/>
    </row>
    <row r="367" spans="1:26" ht="14" hidden="1">
      <c r="A367" s="428"/>
      <c r="B367" s="428"/>
      <c r="C367" s="428"/>
      <c r="D367" s="428"/>
      <c r="E367" s="428"/>
      <c r="F367" s="428"/>
      <c r="G367" s="428"/>
      <c r="H367" s="428"/>
      <c r="I367" s="428"/>
      <c r="J367" s="428"/>
      <c r="K367" s="428"/>
      <c r="L367" s="428"/>
      <c r="M367" s="428"/>
      <c r="N367" s="428"/>
      <c r="O367" s="428"/>
      <c r="P367" s="428"/>
      <c r="Q367" s="428"/>
      <c r="R367" s="428"/>
      <c r="S367" s="428"/>
      <c r="T367" s="428"/>
      <c r="U367" s="428"/>
      <c r="V367" s="428"/>
      <c r="W367" s="428"/>
      <c r="X367" s="428"/>
      <c r="Y367" s="428"/>
      <c r="Z367" s="428"/>
    </row>
    <row r="368" spans="1:26" ht="14" hidden="1">
      <c r="A368" s="428"/>
      <c r="B368" s="428"/>
      <c r="C368" s="428"/>
      <c r="D368" s="428"/>
      <c r="E368" s="428"/>
      <c r="F368" s="428"/>
      <c r="G368" s="428"/>
      <c r="H368" s="428"/>
      <c r="I368" s="428"/>
      <c r="J368" s="428"/>
      <c r="K368" s="428"/>
      <c r="L368" s="428"/>
      <c r="M368" s="428"/>
      <c r="N368" s="428"/>
      <c r="O368" s="428"/>
      <c r="P368" s="428"/>
      <c r="Q368" s="428"/>
      <c r="R368" s="428"/>
      <c r="S368" s="428"/>
      <c r="T368" s="428"/>
      <c r="U368" s="428"/>
      <c r="V368" s="428"/>
      <c r="W368" s="428"/>
      <c r="X368" s="428"/>
      <c r="Y368" s="428"/>
      <c r="Z368" s="428"/>
    </row>
    <row r="369" spans="1:26" ht="14" hidden="1">
      <c r="A369" s="428"/>
      <c r="B369" s="428"/>
      <c r="C369" s="428"/>
      <c r="D369" s="428"/>
      <c r="E369" s="428"/>
      <c r="F369" s="428"/>
      <c r="G369" s="428"/>
      <c r="H369" s="428"/>
      <c r="I369" s="428"/>
      <c r="J369" s="428"/>
      <c r="K369" s="428"/>
      <c r="L369" s="428"/>
      <c r="M369" s="428"/>
      <c r="N369" s="428"/>
      <c r="O369" s="428"/>
      <c r="P369" s="428"/>
      <c r="Q369" s="428"/>
      <c r="R369" s="428"/>
      <c r="S369" s="428"/>
      <c r="T369" s="428"/>
      <c r="U369" s="428"/>
      <c r="V369" s="428"/>
      <c r="W369" s="428"/>
      <c r="X369" s="428"/>
      <c r="Y369" s="428"/>
      <c r="Z369" s="428"/>
    </row>
    <row r="370" spans="1:26" ht="14" hidden="1">
      <c r="A370" s="428"/>
      <c r="B370" s="428"/>
      <c r="C370" s="428"/>
      <c r="D370" s="428"/>
      <c r="E370" s="428"/>
      <c r="F370" s="428"/>
      <c r="G370" s="428"/>
      <c r="H370" s="428"/>
      <c r="I370" s="428"/>
      <c r="J370" s="428"/>
      <c r="K370" s="428"/>
      <c r="L370" s="428"/>
      <c r="M370" s="428"/>
      <c r="N370" s="428"/>
      <c r="O370" s="428"/>
      <c r="P370" s="428"/>
      <c r="Q370" s="428"/>
      <c r="R370" s="428"/>
      <c r="S370" s="428"/>
      <c r="T370" s="428"/>
      <c r="U370" s="428"/>
      <c r="V370" s="428"/>
      <c r="W370" s="428"/>
      <c r="X370" s="428"/>
      <c r="Y370" s="428"/>
      <c r="Z370" s="428"/>
    </row>
    <row r="371" spans="1:26" ht="14" hidden="1">
      <c r="A371" s="428"/>
      <c r="B371" s="428"/>
      <c r="C371" s="428"/>
      <c r="D371" s="428"/>
      <c r="E371" s="428"/>
      <c r="F371" s="428"/>
      <c r="G371" s="428"/>
      <c r="H371" s="428"/>
      <c r="I371" s="428"/>
      <c r="J371" s="428"/>
      <c r="K371" s="428"/>
      <c r="L371" s="428"/>
      <c r="M371" s="428"/>
      <c r="N371" s="428"/>
      <c r="O371" s="428"/>
      <c r="P371" s="428"/>
      <c r="Q371" s="428"/>
      <c r="R371" s="428"/>
      <c r="S371" s="428"/>
      <c r="T371" s="428"/>
      <c r="U371" s="428"/>
      <c r="V371" s="428"/>
      <c r="W371" s="428"/>
      <c r="X371" s="428"/>
      <c r="Y371" s="428"/>
      <c r="Z371" s="428"/>
    </row>
    <row r="372" spans="1:26" ht="14" hidden="1">
      <c r="A372" s="428"/>
      <c r="B372" s="428"/>
      <c r="C372" s="428"/>
      <c r="D372" s="428"/>
      <c r="E372" s="428"/>
      <c r="F372" s="428"/>
      <c r="G372" s="428"/>
      <c r="H372" s="428"/>
      <c r="I372" s="428"/>
      <c r="J372" s="428"/>
      <c r="K372" s="428"/>
      <c r="L372" s="428"/>
      <c r="M372" s="428"/>
      <c r="N372" s="428"/>
      <c r="O372" s="428"/>
      <c r="P372" s="428"/>
      <c r="Q372" s="428"/>
      <c r="R372" s="428"/>
      <c r="S372" s="428"/>
      <c r="T372" s="428"/>
      <c r="U372" s="428"/>
      <c r="V372" s="428"/>
      <c r="W372" s="428"/>
      <c r="X372" s="428"/>
      <c r="Y372" s="428"/>
      <c r="Z372" s="428"/>
    </row>
    <row r="373" spans="1:26" ht="14" hidden="1">
      <c r="A373" s="428"/>
      <c r="B373" s="428"/>
      <c r="C373" s="428"/>
      <c r="D373" s="428"/>
      <c r="E373" s="428"/>
      <c r="F373" s="428"/>
      <c r="G373" s="428"/>
      <c r="H373" s="428"/>
      <c r="I373" s="428"/>
      <c r="J373" s="428"/>
      <c r="K373" s="428"/>
      <c r="L373" s="428"/>
      <c r="M373" s="428"/>
      <c r="N373" s="428"/>
      <c r="O373" s="428"/>
      <c r="P373" s="428"/>
      <c r="Q373" s="428"/>
      <c r="R373" s="428"/>
      <c r="S373" s="428"/>
      <c r="T373" s="428"/>
      <c r="U373" s="428"/>
      <c r="V373" s="428"/>
      <c r="W373" s="428"/>
      <c r="X373" s="428"/>
      <c r="Y373" s="428"/>
      <c r="Z373" s="428"/>
    </row>
    <row r="374" spans="1:26" ht="14" hidden="1">
      <c r="A374" s="428"/>
      <c r="B374" s="428"/>
      <c r="C374" s="428"/>
      <c r="D374" s="428"/>
      <c r="E374" s="428"/>
      <c r="F374" s="428"/>
      <c r="G374" s="428"/>
      <c r="H374" s="428"/>
      <c r="I374" s="428"/>
      <c r="J374" s="428"/>
      <c r="K374" s="428"/>
      <c r="L374" s="428"/>
      <c r="M374" s="428"/>
      <c r="N374" s="428"/>
      <c r="O374" s="428"/>
      <c r="P374" s="428"/>
      <c r="Q374" s="428"/>
      <c r="R374" s="428"/>
      <c r="S374" s="428"/>
      <c r="T374" s="428"/>
      <c r="U374" s="428"/>
      <c r="V374" s="428"/>
      <c r="W374" s="428"/>
      <c r="X374" s="428"/>
      <c r="Y374" s="428"/>
      <c r="Z374" s="428"/>
    </row>
    <row r="375" spans="1:26" ht="14" hidden="1">
      <c r="A375" s="428"/>
      <c r="B375" s="428"/>
      <c r="C375" s="428"/>
      <c r="D375" s="428"/>
      <c r="E375" s="428"/>
      <c r="F375" s="428"/>
      <c r="G375" s="428"/>
      <c r="H375" s="428"/>
      <c r="I375" s="428"/>
      <c r="J375" s="428"/>
      <c r="K375" s="428"/>
      <c r="L375" s="428"/>
      <c r="M375" s="428"/>
      <c r="N375" s="428"/>
      <c r="O375" s="428"/>
      <c r="P375" s="428"/>
      <c r="Q375" s="428"/>
      <c r="R375" s="428"/>
      <c r="S375" s="428"/>
      <c r="T375" s="428"/>
      <c r="U375" s="428"/>
      <c r="V375" s="428"/>
      <c r="W375" s="428"/>
      <c r="X375" s="428"/>
      <c r="Y375" s="428"/>
      <c r="Z375" s="428"/>
    </row>
    <row r="376" spans="1:26" ht="14" hidden="1">
      <c r="A376" s="428"/>
      <c r="B376" s="428"/>
      <c r="C376" s="428"/>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row>
    <row r="377" spans="1:26" ht="14" hidden="1">
      <c r="A377" s="428"/>
      <c r="B377" s="428"/>
      <c r="C377" s="428"/>
      <c r="D377" s="428"/>
      <c r="E377" s="428"/>
      <c r="F377" s="428"/>
      <c r="G377" s="428"/>
      <c r="H377" s="428"/>
      <c r="I377" s="428"/>
      <c r="J377" s="428"/>
      <c r="K377" s="428"/>
      <c r="L377" s="428"/>
      <c r="M377" s="428"/>
      <c r="N377" s="428"/>
      <c r="O377" s="428"/>
      <c r="P377" s="428"/>
      <c r="Q377" s="428"/>
      <c r="R377" s="428"/>
      <c r="S377" s="428"/>
      <c r="T377" s="428"/>
      <c r="U377" s="428"/>
      <c r="V377" s="428"/>
      <c r="W377" s="428"/>
      <c r="X377" s="428"/>
      <c r="Y377" s="428"/>
      <c r="Z377" s="428"/>
    </row>
    <row r="378" spans="1:26" ht="14" hidden="1">
      <c r="A378" s="428"/>
      <c r="B378" s="428"/>
      <c r="C378" s="428"/>
      <c r="D378" s="428"/>
      <c r="E378" s="428"/>
      <c r="F378" s="428"/>
      <c r="G378" s="428"/>
      <c r="H378" s="428"/>
      <c r="I378" s="428"/>
      <c r="J378" s="428"/>
      <c r="K378" s="428"/>
      <c r="L378" s="428"/>
      <c r="M378" s="428"/>
      <c r="N378" s="428"/>
      <c r="O378" s="428"/>
      <c r="P378" s="428"/>
      <c r="Q378" s="428"/>
      <c r="R378" s="428"/>
      <c r="S378" s="428"/>
      <c r="T378" s="428"/>
      <c r="U378" s="428"/>
      <c r="V378" s="428"/>
      <c r="W378" s="428"/>
      <c r="X378" s="428"/>
      <c r="Y378" s="428"/>
      <c r="Z378" s="428"/>
    </row>
    <row r="379" spans="1:26" ht="14" hidden="1">
      <c r="A379" s="428"/>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row>
    <row r="380" spans="1:26" ht="14" hidden="1">
      <c r="A380" s="428"/>
      <c r="B380" s="428"/>
      <c r="C380" s="428"/>
      <c r="D380" s="428"/>
      <c r="E380" s="428"/>
      <c r="F380" s="428"/>
      <c r="G380" s="428"/>
      <c r="H380" s="428"/>
      <c r="I380" s="428"/>
      <c r="J380" s="428"/>
      <c r="K380" s="428"/>
      <c r="L380" s="428"/>
      <c r="M380" s="428"/>
      <c r="N380" s="428"/>
      <c r="O380" s="428"/>
      <c r="P380" s="428"/>
      <c r="Q380" s="428"/>
      <c r="R380" s="428"/>
      <c r="S380" s="428"/>
      <c r="T380" s="428"/>
      <c r="U380" s="428"/>
      <c r="V380" s="428"/>
      <c r="W380" s="428"/>
      <c r="X380" s="428"/>
      <c r="Y380" s="428"/>
      <c r="Z380" s="428"/>
    </row>
    <row r="381" spans="1:26" ht="14" hidden="1">
      <c r="A381" s="428"/>
      <c r="B381" s="428"/>
      <c r="C381" s="428"/>
      <c r="D381" s="428"/>
      <c r="E381" s="428"/>
      <c r="F381" s="428"/>
      <c r="G381" s="428"/>
      <c r="H381" s="428"/>
      <c r="I381" s="428"/>
      <c r="J381" s="428"/>
      <c r="K381" s="428"/>
      <c r="L381" s="428"/>
      <c r="M381" s="428"/>
      <c r="N381" s="428"/>
      <c r="O381" s="428"/>
      <c r="P381" s="428"/>
      <c r="Q381" s="428"/>
      <c r="R381" s="428"/>
      <c r="S381" s="428"/>
      <c r="T381" s="428"/>
      <c r="U381" s="428"/>
      <c r="V381" s="428"/>
      <c r="W381" s="428"/>
      <c r="X381" s="428"/>
      <c r="Y381" s="428"/>
      <c r="Z381" s="428"/>
    </row>
    <row r="382" spans="1:26" ht="14" hidden="1">
      <c r="A382" s="428"/>
      <c r="B382" s="428"/>
      <c r="C382" s="428"/>
      <c r="D382" s="428"/>
      <c r="E382" s="428"/>
      <c r="F382" s="428"/>
      <c r="G382" s="428"/>
      <c r="H382" s="428"/>
      <c r="I382" s="428"/>
      <c r="J382" s="428"/>
      <c r="K382" s="428"/>
      <c r="L382" s="428"/>
      <c r="M382" s="428"/>
      <c r="N382" s="428"/>
      <c r="O382" s="428"/>
      <c r="P382" s="428"/>
      <c r="Q382" s="428"/>
      <c r="R382" s="428"/>
      <c r="S382" s="428"/>
      <c r="T382" s="428"/>
      <c r="U382" s="428"/>
      <c r="V382" s="428"/>
      <c r="W382" s="428"/>
      <c r="X382" s="428"/>
      <c r="Y382" s="428"/>
      <c r="Z382" s="428"/>
    </row>
    <row r="383" spans="1:26" ht="14" hidden="1">
      <c r="A383" s="428"/>
      <c r="B383" s="428"/>
      <c r="C383" s="428"/>
      <c r="D383" s="428"/>
      <c r="E383" s="428"/>
      <c r="F383" s="428"/>
      <c r="G383" s="428"/>
      <c r="H383" s="428"/>
      <c r="I383" s="428"/>
      <c r="J383" s="428"/>
      <c r="K383" s="428"/>
      <c r="L383" s="428"/>
      <c r="M383" s="428"/>
      <c r="N383" s="428"/>
      <c r="O383" s="428"/>
      <c r="P383" s="428"/>
      <c r="Q383" s="428"/>
      <c r="R383" s="428"/>
      <c r="S383" s="428"/>
      <c r="T383" s="428"/>
      <c r="U383" s="428"/>
      <c r="V383" s="428"/>
      <c r="W383" s="428"/>
      <c r="X383" s="428"/>
      <c r="Y383" s="428"/>
      <c r="Z383" s="428"/>
    </row>
    <row r="384" spans="1:26" ht="14" hidden="1">
      <c r="A384" s="428"/>
      <c r="B384" s="428"/>
      <c r="C384" s="428"/>
      <c r="D384" s="428"/>
      <c r="E384" s="428"/>
      <c r="F384" s="428"/>
      <c r="G384" s="428"/>
      <c r="H384" s="428"/>
      <c r="I384" s="428"/>
      <c r="J384" s="428"/>
      <c r="K384" s="428"/>
      <c r="L384" s="428"/>
      <c r="M384" s="428"/>
      <c r="N384" s="428"/>
      <c r="O384" s="428"/>
      <c r="P384" s="428"/>
      <c r="Q384" s="428"/>
      <c r="R384" s="428"/>
      <c r="S384" s="428"/>
      <c r="T384" s="428"/>
      <c r="U384" s="428"/>
      <c r="V384" s="428"/>
      <c r="W384" s="428"/>
      <c r="X384" s="428"/>
      <c r="Y384" s="428"/>
      <c r="Z384" s="428"/>
    </row>
    <row r="385" spans="1:26" ht="14" hidden="1">
      <c r="A385" s="428"/>
      <c r="B385" s="428"/>
      <c r="C385" s="428"/>
      <c r="D385" s="428"/>
      <c r="E385" s="428"/>
      <c r="F385" s="428"/>
      <c r="G385" s="428"/>
      <c r="H385" s="428"/>
      <c r="I385" s="428"/>
      <c r="J385" s="428"/>
      <c r="K385" s="428"/>
      <c r="L385" s="428"/>
      <c r="M385" s="428"/>
      <c r="N385" s="428"/>
      <c r="O385" s="428"/>
      <c r="P385" s="428"/>
      <c r="Q385" s="428"/>
      <c r="R385" s="428"/>
      <c r="S385" s="428"/>
      <c r="T385" s="428"/>
      <c r="U385" s="428"/>
      <c r="V385" s="428"/>
      <c r="W385" s="428"/>
      <c r="X385" s="428"/>
      <c r="Y385" s="428"/>
      <c r="Z385" s="428"/>
    </row>
    <row r="386" spans="1:26" ht="14" hidden="1">
      <c r="A386" s="428"/>
      <c r="B386" s="428"/>
      <c r="C386" s="428"/>
      <c r="D386" s="428"/>
      <c r="E386" s="428"/>
      <c r="F386" s="428"/>
      <c r="G386" s="428"/>
      <c r="H386" s="428"/>
      <c r="I386" s="428"/>
      <c r="J386" s="428"/>
      <c r="K386" s="428"/>
      <c r="L386" s="428"/>
      <c r="M386" s="428"/>
      <c r="N386" s="428"/>
      <c r="O386" s="428"/>
      <c r="P386" s="428"/>
      <c r="Q386" s="428"/>
      <c r="R386" s="428"/>
      <c r="S386" s="428"/>
      <c r="T386" s="428"/>
      <c r="U386" s="428"/>
      <c r="V386" s="428"/>
      <c r="W386" s="428"/>
      <c r="X386" s="428"/>
      <c r="Y386" s="428"/>
      <c r="Z386" s="428"/>
    </row>
    <row r="387" spans="1:26" ht="14" hidden="1">
      <c r="A387" s="428"/>
      <c r="B387" s="428"/>
      <c r="C387" s="428"/>
      <c r="D387" s="428"/>
      <c r="E387" s="428"/>
      <c r="F387" s="428"/>
      <c r="G387" s="428"/>
      <c r="H387" s="428"/>
      <c r="I387" s="428"/>
      <c r="J387" s="428"/>
      <c r="K387" s="428"/>
      <c r="L387" s="428"/>
      <c r="M387" s="428"/>
      <c r="N387" s="428"/>
      <c r="O387" s="428"/>
      <c r="P387" s="428"/>
      <c r="Q387" s="428"/>
      <c r="R387" s="428"/>
      <c r="S387" s="428"/>
      <c r="T387" s="428"/>
      <c r="U387" s="428"/>
      <c r="V387" s="428"/>
      <c r="W387" s="428"/>
      <c r="X387" s="428"/>
      <c r="Y387" s="428"/>
      <c r="Z387" s="428"/>
    </row>
    <row r="388" spans="1:26" ht="14" hidden="1">
      <c r="A388" s="428"/>
      <c r="B388" s="428"/>
      <c r="C388" s="428"/>
      <c r="D388" s="428"/>
      <c r="E388" s="428"/>
      <c r="F388" s="428"/>
      <c r="G388" s="428"/>
      <c r="H388" s="428"/>
      <c r="I388" s="428"/>
      <c r="J388" s="428"/>
      <c r="K388" s="428"/>
      <c r="L388" s="428"/>
      <c r="M388" s="428"/>
      <c r="N388" s="428"/>
      <c r="O388" s="428"/>
      <c r="P388" s="428"/>
      <c r="Q388" s="428"/>
      <c r="R388" s="428"/>
      <c r="S388" s="428"/>
      <c r="T388" s="428"/>
      <c r="U388" s="428"/>
      <c r="V388" s="428"/>
      <c r="W388" s="428"/>
      <c r="X388" s="428"/>
      <c r="Y388" s="428"/>
      <c r="Z388" s="428"/>
    </row>
    <row r="389" spans="1:26" ht="14" hidden="1">
      <c r="A389" s="428"/>
      <c r="B389" s="428"/>
      <c r="C389" s="428"/>
      <c r="D389" s="428"/>
      <c r="E389" s="428"/>
      <c r="F389" s="428"/>
      <c r="G389" s="428"/>
      <c r="H389" s="428"/>
      <c r="I389" s="428"/>
      <c r="J389" s="428"/>
      <c r="K389" s="428"/>
      <c r="L389" s="428"/>
      <c r="M389" s="428"/>
      <c r="N389" s="428"/>
      <c r="O389" s="428"/>
      <c r="P389" s="428"/>
      <c r="Q389" s="428"/>
      <c r="R389" s="428"/>
      <c r="S389" s="428"/>
      <c r="T389" s="428"/>
      <c r="U389" s="428"/>
      <c r="V389" s="428"/>
      <c r="W389" s="428"/>
      <c r="X389" s="428"/>
      <c r="Y389" s="428"/>
      <c r="Z389" s="428"/>
    </row>
    <row r="390" spans="1:26" ht="14" hidden="1">
      <c r="A390" s="428"/>
      <c r="B390" s="428"/>
      <c r="C390" s="428"/>
      <c r="D390" s="428"/>
      <c r="E390" s="428"/>
      <c r="F390" s="428"/>
      <c r="G390" s="428"/>
      <c r="H390" s="428"/>
      <c r="I390" s="428"/>
      <c r="J390" s="428"/>
      <c r="K390" s="428"/>
      <c r="L390" s="428"/>
      <c r="M390" s="428"/>
      <c r="N390" s="428"/>
      <c r="O390" s="428"/>
      <c r="P390" s="428"/>
      <c r="Q390" s="428"/>
      <c r="R390" s="428"/>
      <c r="S390" s="428"/>
      <c r="T390" s="428"/>
      <c r="U390" s="428"/>
      <c r="V390" s="428"/>
      <c r="W390" s="428"/>
      <c r="X390" s="428"/>
      <c r="Y390" s="428"/>
      <c r="Z390" s="428"/>
    </row>
    <row r="391" spans="1:26" ht="14" hidden="1">
      <c r="A391" s="428"/>
      <c r="B391" s="428"/>
      <c r="C391" s="428"/>
      <c r="D391" s="428"/>
      <c r="E391" s="428"/>
      <c r="F391" s="428"/>
      <c r="G391" s="428"/>
      <c r="H391" s="428"/>
      <c r="I391" s="428"/>
      <c r="J391" s="428"/>
      <c r="K391" s="428"/>
      <c r="L391" s="428"/>
      <c r="M391" s="428"/>
      <c r="N391" s="428"/>
      <c r="O391" s="428"/>
      <c r="P391" s="428"/>
      <c r="Q391" s="428"/>
      <c r="R391" s="428"/>
      <c r="S391" s="428"/>
      <c r="T391" s="428"/>
      <c r="U391" s="428"/>
      <c r="V391" s="428"/>
      <c r="W391" s="428"/>
      <c r="X391" s="428"/>
      <c r="Y391" s="428"/>
      <c r="Z391" s="428"/>
    </row>
    <row r="392" spans="1:26" ht="14" hidden="1">
      <c r="A392" s="428"/>
      <c r="B392" s="428"/>
      <c r="C392" s="428"/>
      <c r="D392" s="428"/>
      <c r="E392" s="428"/>
      <c r="F392" s="428"/>
      <c r="G392" s="428"/>
      <c r="H392" s="428"/>
      <c r="I392" s="428"/>
      <c r="J392" s="428"/>
      <c r="K392" s="428"/>
      <c r="L392" s="428"/>
      <c r="M392" s="428"/>
      <c r="N392" s="428"/>
      <c r="O392" s="428"/>
      <c r="P392" s="428"/>
      <c r="Q392" s="428"/>
      <c r="R392" s="428"/>
      <c r="S392" s="428"/>
      <c r="T392" s="428"/>
      <c r="U392" s="428"/>
      <c r="V392" s="428"/>
      <c r="W392" s="428"/>
      <c r="X392" s="428"/>
      <c r="Y392" s="428"/>
      <c r="Z392" s="428"/>
    </row>
    <row r="393" spans="1:26" ht="14" hidden="1">
      <c r="A393" s="428"/>
      <c r="B393" s="428"/>
      <c r="C393" s="428"/>
      <c r="D393" s="428"/>
      <c r="E393" s="428"/>
      <c r="F393" s="428"/>
      <c r="G393" s="428"/>
      <c r="H393" s="428"/>
      <c r="I393" s="428"/>
      <c r="J393" s="428"/>
      <c r="K393" s="428"/>
      <c r="L393" s="428"/>
      <c r="M393" s="428"/>
      <c r="N393" s="428"/>
      <c r="O393" s="428"/>
      <c r="P393" s="428"/>
      <c r="Q393" s="428"/>
      <c r="R393" s="428"/>
      <c r="S393" s="428"/>
      <c r="T393" s="428"/>
      <c r="U393" s="428"/>
      <c r="V393" s="428"/>
      <c r="W393" s="428"/>
      <c r="X393" s="428"/>
      <c r="Y393" s="428"/>
      <c r="Z393" s="428"/>
    </row>
    <row r="394" spans="1:26" ht="14" hidden="1">
      <c r="A394" s="428"/>
      <c r="B394" s="428"/>
      <c r="C394" s="428"/>
      <c r="D394" s="428"/>
      <c r="E394" s="428"/>
      <c r="F394" s="428"/>
      <c r="G394" s="428"/>
      <c r="H394" s="428"/>
      <c r="I394" s="428"/>
      <c r="J394" s="428"/>
      <c r="K394" s="428"/>
      <c r="L394" s="428"/>
      <c r="M394" s="428"/>
      <c r="N394" s="428"/>
      <c r="O394" s="428"/>
      <c r="P394" s="428"/>
      <c r="Q394" s="428"/>
      <c r="R394" s="428"/>
      <c r="S394" s="428"/>
      <c r="T394" s="428"/>
      <c r="U394" s="428"/>
      <c r="V394" s="428"/>
      <c r="W394" s="428"/>
      <c r="X394" s="428"/>
      <c r="Y394" s="428"/>
      <c r="Z394" s="428"/>
    </row>
    <row r="395" spans="1:26" ht="14" hidden="1">
      <c r="A395" s="428"/>
      <c r="B395" s="428"/>
      <c r="C395" s="428"/>
      <c r="D395" s="428"/>
      <c r="E395" s="428"/>
      <c r="F395" s="428"/>
      <c r="G395" s="428"/>
      <c r="H395" s="428"/>
      <c r="I395" s="428"/>
      <c r="J395" s="428"/>
      <c r="K395" s="428"/>
      <c r="L395" s="428"/>
      <c r="M395" s="428"/>
      <c r="N395" s="428"/>
      <c r="O395" s="428"/>
      <c r="P395" s="428"/>
      <c r="Q395" s="428"/>
      <c r="R395" s="428"/>
      <c r="S395" s="428"/>
      <c r="T395" s="428"/>
      <c r="U395" s="428"/>
      <c r="V395" s="428"/>
      <c r="W395" s="428"/>
      <c r="X395" s="428"/>
      <c r="Y395" s="428"/>
      <c r="Z395" s="428"/>
    </row>
    <row r="396" spans="1:26" ht="14" hidden="1">
      <c r="A396" s="428"/>
      <c r="B396" s="428"/>
      <c r="C396" s="428"/>
      <c r="D396" s="428"/>
      <c r="E396" s="428"/>
      <c r="F396" s="428"/>
      <c r="G396" s="428"/>
      <c r="H396" s="428"/>
      <c r="I396" s="428"/>
      <c r="J396" s="428"/>
      <c r="K396" s="428"/>
      <c r="L396" s="428"/>
      <c r="M396" s="428"/>
      <c r="N396" s="428"/>
      <c r="O396" s="428"/>
      <c r="P396" s="428"/>
      <c r="Q396" s="428"/>
      <c r="R396" s="428"/>
      <c r="S396" s="428"/>
      <c r="T396" s="428"/>
      <c r="U396" s="428"/>
      <c r="V396" s="428"/>
      <c r="W396" s="428"/>
      <c r="X396" s="428"/>
      <c r="Y396" s="428"/>
      <c r="Z396" s="428"/>
    </row>
    <row r="397" spans="1:26" ht="14" hidden="1">
      <c r="A397" s="428"/>
      <c r="B397" s="428"/>
      <c r="C397" s="428"/>
      <c r="D397" s="428"/>
      <c r="E397" s="428"/>
      <c r="F397" s="428"/>
      <c r="G397" s="428"/>
      <c r="H397" s="428"/>
      <c r="I397" s="428"/>
      <c r="J397" s="428"/>
      <c r="K397" s="428"/>
      <c r="L397" s="428"/>
      <c r="M397" s="428"/>
      <c r="N397" s="428"/>
      <c r="O397" s="428"/>
      <c r="P397" s="428"/>
      <c r="Q397" s="428"/>
      <c r="R397" s="428"/>
      <c r="S397" s="428"/>
      <c r="T397" s="428"/>
      <c r="U397" s="428"/>
      <c r="V397" s="428"/>
      <c r="W397" s="428"/>
      <c r="X397" s="428"/>
      <c r="Y397" s="428"/>
      <c r="Z397" s="428"/>
    </row>
    <row r="398" spans="1:26" ht="14" hidden="1">
      <c r="A398" s="428"/>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row>
    <row r="399" spans="1:26" ht="14" hidden="1">
      <c r="A399" s="428"/>
      <c r="B399" s="428"/>
      <c r="C399" s="428"/>
      <c r="D399" s="428"/>
      <c r="E399" s="428"/>
      <c r="F399" s="428"/>
      <c r="G399" s="428"/>
      <c r="H399" s="428"/>
      <c r="I399" s="428"/>
      <c r="J399" s="428"/>
      <c r="K399" s="428"/>
      <c r="L399" s="428"/>
      <c r="M399" s="428"/>
      <c r="N399" s="428"/>
      <c r="O399" s="428"/>
      <c r="P399" s="428"/>
      <c r="Q399" s="428"/>
      <c r="R399" s="428"/>
      <c r="S399" s="428"/>
      <c r="T399" s="428"/>
      <c r="U399" s="428"/>
      <c r="V399" s="428"/>
      <c r="W399" s="428"/>
      <c r="X399" s="428"/>
      <c r="Y399" s="428"/>
      <c r="Z399" s="428"/>
    </row>
    <row r="400" spans="1:26" ht="14" hidden="1">
      <c r="A400" s="428"/>
      <c r="B400" s="428"/>
      <c r="C400" s="428"/>
      <c r="D400" s="428"/>
      <c r="E400" s="428"/>
      <c r="F400" s="428"/>
      <c r="G400" s="428"/>
      <c r="H400" s="428"/>
      <c r="I400" s="428"/>
      <c r="J400" s="428"/>
      <c r="K400" s="428"/>
      <c r="L400" s="428"/>
      <c r="M400" s="428"/>
      <c r="N400" s="428"/>
      <c r="O400" s="428"/>
      <c r="P400" s="428"/>
      <c r="Q400" s="428"/>
      <c r="R400" s="428"/>
      <c r="S400" s="428"/>
      <c r="T400" s="428"/>
      <c r="U400" s="428"/>
      <c r="V400" s="428"/>
      <c r="W400" s="428"/>
      <c r="X400" s="428"/>
      <c r="Y400" s="428"/>
      <c r="Z400" s="428"/>
    </row>
    <row r="401" spans="1:26" ht="14" hidden="1">
      <c r="A401" s="428"/>
      <c r="B401" s="428"/>
      <c r="C401" s="428"/>
      <c r="D401" s="428"/>
      <c r="E401" s="428"/>
      <c r="F401" s="428"/>
      <c r="G401" s="428"/>
      <c r="H401" s="428"/>
      <c r="I401" s="428"/>
      <c r="J401" s="428"/>
      <c r="K401" s="428"/>
      <c r="L401" s="428"/>
      <c r="M401" s="428"/>
      <c r="N401" s="428"/>
      <c r="O401" s="428"/>
      <c r="P401" s="428"/>
      <c r="Q401" s="428"/>
      <c r="R401" s="428"/>
      <c r="S401" s="428"/>
      <c r="T401" s="428"/>
      <c r="U401" s="428"/>
      <c r="V401" s="428"/>
      <c r="W401" s="428"/>
      <c r="X401" s="428"/>
      <c r="Y401" s="428"/>
      <c r="Z401" s="428"/>
    </row>
    <row r="402" spans="1:26" ht="14" hidden="1">
      <c r="A402" s="428"/>
      <c r="B402" s="428"/>
      <c r="C402" s="428"/>
      <c r="D402" s="428"/>
      <c r="E402" s="428"/>
      <c r="F402" s="428"/>
      <c r="G402" s="428"/>
      <c r="H402" s="428"/>
      <c r="I402" s="428"/>
      <c r="J402" s="428"/>
      <c r="K402" s="428"/>
      <c r="L402" s="428"/>
      <c r="M402" s="428"/>
      <c r="N402" s="428"/>
      <c r="O402" s="428"/>
      <c r="P402" s="428"/>
      <c r="Q402" s="428"/>
      <c r="R402" s="428"/>
      <c r="S402" s="428"/>
      <c r="T402" s="428"/>
      <c r="U402" s="428"/>
      <c r="V402" s="428"/>
      <c r="W402" s="428"/>
      <c r="X402" s="428"/>
      <c r="Y402" s="428"/>
      <c r="Z402" s="428"/>
    </row>
    <row r="403" spans="1:26" ht="14" hidden="1">
      <c r="A403" s="428"/>
      <c r="B403" s="428"/>
      <c r="C403" s="428"/>
      <c r="D403" s="428"/>
      <c r="E403" s="428"/>
      <c r="F403" s="428"/>
      <c r="G403" s="428"/>
      <c r="H403" s="428"/>
      <c r="I403" s="428"/>
      <c r="J403" s="428"/>
      <c r="K403" s="428"/>
      <c r="L403" s="428"/>
      <c r="M403" s="428"/>
      <c r="N403" s="428"/>
      <c r="O403" s="428"/>
      <c r="P403" s="428"/>
      <c r="Q403" s="428"/>
      <c r="R403" s="428"/>
      <c r="S403" s="428"/>
      <c r="T403" s="428"/>
      <c r="U403" s="428"/>
      <c r="V403" s="428"/>
      <c r="W403" s="428"/>
      <c r="X403" s="428"/>
      <c r="Y403" s="428"/>
      <c r="Z403" s="428"/>
    </row>
    <row r="404" spans="1:26" ht="14" hidden="1">
      <c r="A404" s="428"/>
      <c r="B404" s="428"/>
      <c r="C404" s="428"/>
      <c r="D404" s="428"/>
      <c r="E404" s="428"/>
      <c r="F404" s="428"/>
      <c r="G404" s="428"/>
      <c r="H404" s="428"/>
      <c r="I404" s="428"/>
      <c r="J404" s="428"/>
      <c r="K404" s="428"/>
      <c r="L404" s="428"/>
      <c r="M404" s="428"/>
      <c r="N404" s="428"/>
      <c r="O404" s="428"/>
      <c r="P404" s="428"/>
      <c r="Q404" s="428"/>
      <c r="R404" s="428"/>
      <c r="S404" s="428"/>
      <c r="T404" s="428"/>
      <c r="U404" s="428"/>
      <c r="V404" s="428"/>
      <c r="W404" s="428"/>
      <c r="X404" s="428"/>
      <c r="Y404" s="428"/>
      <c r="Z404" s="428"/>
    </row>
    <row r="405" spans="1:26" ht="14" hidden="1">
      <c r="A405" s="428"/>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row>
    <row r="406" spans="1:26" ht="14" hidden="1">
      <c r="A406" s="428"/>
      <c r="B406" s="428"/>
      <c r="C406" s="428"/>
      <c r="D406" s="428"/>
      <c r="E406" s="428"/>
      <c r="F406" s="428"/>
      <c r="G406" s="428"/>
      <c r="H406" s="428"/>
      <c r="I406" s="428"/>
      <c r="J406" s="428"/>
      <c r="K406" s="428"/>
      <c r="L406" s="428"/>
      <c r="M406" s="428"/>
      <c r="N406" s="428"/>
      <c r="O406" s="428"/>
      <c r="P406" s="428"/>
      <c r="Q406" s="428"/>
      <c r="R406" s="428"/>
      <c r="S406" s="428"/>
      <c r="T406" s="428"/>
      <c r="U406" s="428"/>
      <c r="V406" s="428"/>
      <c r="W406" s="428"/>
      <c r="X406" s="428"/>
      <c r="Y406" s="428"/>
      <c r="Z406" s="428"/>
    </row>
    <row r="407" spans="1:26" ht="14" hidden="1">
      <c r="A407" s="428"/>
      <c r="B407" s="428"/>
      <c r="C407" s="428"/>
      <c r="D407" s="428"/>
      <c r="E407" s="428"/>
      <c r="F407" s="428"/>
      <c r="G407" s="428"/>
      <c r="H407" s="428"/>
      <c r="I407" s="428"/>
      <c r="J407" s="428"/>
      <c r="K407" s="428"/>
      <c r="L407" s="428"/>
      <c r="M407" s="428"/>
      <c r="N407" s="428"/>
      <c r="O407" s="428"/>
      <c r="P407" s="428"/>
      <c r="Q407" s="428"/>
      <c r="R407" s="428"/>
      <c r="S407" s="428"/>
      <c r="T407" s="428"/>
      <c r="U407" s="428"/>
      <c r="V407" s="428"/>
      <c r="W407" s="428"/>
      <c r="X407" s="428"/>
      <c r="Y407" s="428"/>
      <c r="Z407" s="428"/>
    </row>
    <row r="408" spans="1:26" ht="14" hidden="1">
      <c r="A408" s="428"/>
      <c r="B408" s="428"/>
      <c r="C408" s="428"/>
      <c r="D408" s="428"/>
      <c r="E408" s="428"/>
      <c r="F408" s="428"/>
      <c r="G408" s="428"/>
      <c r="H408" s="428"/>
      <c r="I408" s="428"/>
      <c r="J408" s="428"/>
      <c r="K408" s="428"/>
      <c r="L408" s="428"/>
      <c r="M408" s="428"/>
      <c r="N408" s="428"/>
      <c r="O408" s="428"/>
      <c r="P408" s="428"/>
      <c r="Q408" s="428"/>
      <c r="R408" s="428"/>
      <c r="S408" s="428"/>
      <c r="T408" s="428"/>
      <c r="U408" s="428"/>
      <c r="V408" s="428"/>
      <c r="W408" s="428"/>
      <c r="X408" s="428"/>
      <c r="Y408" s="428"/>
      <c r="Z408" s="428"/>
    </row>
    <row r="409" spans="1:26" ht="14" hidden="1">
      <c r="A409" s="428"/>
      <c r="B409" s="428"/>
      <c r="C409" s="428"/>
      <c r="D409" s="428"/>
      <c r="E409" s="428"/>
      <c r="F409" s="428"/>
      <c r="G409" s="428"/>
      <c r="H409" s="428"/>
      <c r="I409" s="428"/>
      <c r="J409" s="428"/>
      <c r="K409" s="428"/>
      <c r="L409" s="428"/>
      <c r="M409" s="428"/>
      <c r="N409" s="428"/>
      <c r="O409" s="428"/>
      <c r="P409" s="428"/>
      <c r="Q409" s="428"/>
      <c r="R409" s="428"/>
      <c r="S409" s="428"/>
      <c r="T409" s="428"/>
      <c r="U409" s="428"/>
      <c r="V409" s="428"/>
      <c r="W409" s="428"/>
      <c r="X409" s="428"/>
      <c r="Y409" s="428"/>
      <c r="Z409" s="428"/>
    </row>
    <row r="410" spans="1:26" ht="14" hidden="1">
      <c r="A410" s="428"/>
      <c r="B410" s="428"/>
      <c r="C410" s="428"/>
      <c r="D410" s="428"/>
      <c r="E410" s="428"/>
      <c r="F410" s="428"/>
      <c r="G410" s="428"/>
      <c r="H410" s="428"/>
      <c r="I410" s="428"/>
      <c r="J410" s="428"/>
      <c r="K410" s="428"/>
      <c r="L410" s="428"/>
      <c r="M410" s="428"/>
      <c r="N410" s="428"/>
      <c r="O410" s="428"/>
      <c r="P410" s="428"/>
      <c r="Q410" s="428"/>
      <c r="R410" s="428"/>
      <c r="S410" s="428"/>
      <c r="T410" s="428"/>
      <c r="U410" s="428"/>
      <c r="V410" s="428"/>
      <c r="W410" s="428"/>
      <c r="X410" s="428"/>
      <c r="Y410" s="428"/>
      <c r="Z410" s="428"/>
    </row>
    <row r="411" spans="1:26" ht="14" hidden="1">
      <c r="A411" s="428"/>
      <c r="B411" s="428"/>
      <c r="C411" s="428"/>
      <c r="D411" s="428"/>
      <c r="E411" s="428"/>
      <c r="F411" s="428"/>
      <c r="G411" s="428"/>
      <c r="H411" s="428"/>
      <c r="I411" s="428"/>
      <c r="J411" s="428"/>
      <c r="K411" s="428"/>
      <c r="L411" s="428"/>
      <c r="M411" s="428"/>
      <c r="N411" s="428"/>
      <c r="O411" s="428"/>
      <c r="P411" s="428"/>
      <c r="Q411" s="428"/>
      <c r="R411" s="428"/>
      <c r="S411" s="428"/>
      <c r="T411" s="428"/>
      <c r="U411" s="428"/>
      <c r="V411" s="428"/>
      <c r="W411" s="428"/>
      <c r="X411" s="428"/>
      <c r="Y411" s="428"/>
      <c r="Z411" s="428"/>
    </row>
    <row r="412" spans="1:26" ht="14" hidden="1">
      <c r="A412" s="428"/>
      <c r="B412" s="428"/>
      <c r="C412" s="428"/>
      <c r="D412" s="428"/>
      <c r="E412" s="428"/>
      <c r="F412" s="428"/>
      <c r="G412" s="428"/>
      <c r="H412" s="428"/>
      <c r="I412" s="428"/>
      <c r="J412" s="428"/>
      <c r="K412" s="428"/>
      <c r="L412" s="428"/>
      <c r="M412" s="428"/>
      <c r="N412" s="428"/>
      <c r="O412" s="428"/>
      <c r="P412" s="428"/>
      <c r="Q412" s="428"/>
      <c r="R412" s="428"/>
      <c r="S412" s="428"/>
      <c r="T412" s="428"/>
      <c r="U412" s="428"/>
      <c r="V412" s="428"/>
      <c r="W412" s="428"/>
      <c r="X412" s="428"/>
      <c r="Y412" s="428"/>
      <c r="Z412" s="428"/>
    </row>
    <row r="413" spans="1:26" ht="14" hidden="1">
      <c r="A413" s="428"/>
      <c r="B413" s="428"/>
      <c r="C413" s="428"/>
      <c r="D413" s="428"/>
      <c r="E413" s="428"/>
      <c r="F413" s="428"/>
      <c r="G413" s="428"/>
      <c r="H413" s="428"/>
      <c r="I413" s="428"/>
      <c r="J413" s="428"/>
      <c r="K413" s="428"/>
      <c r="L413" s="428"/>
      <c r="M413" s="428"/>
      <c r="N413" s="428"/>
      <c r="O413" s="428"/>
      <c r="P413" s="428"/>
      <c r="Q413" s="428"/>
      <c r="R413" s="428"/>
      <c r="S413" s="428"/>
      <c r="T413" s="428"/>
      <c r="U413" s="428"/>
      <c r="V413" s="428"/>
      <c r="W413" s="428"/>
      <c r="X413" s="428"/>
      <c r="Y413" s="428"/>
      <c r="Z413" s="428"/>
    </row>
    <row r="414" spans="1:26" ht="14" hidden="1">
      <c r="A414" s="428"/>
      <c r="B414" s="428"/>
      <c r="C414" s="428"/>
      <c r="D414" s="428"/>
      <c r="E414" s="428"/>
      <c r="F414" s="428"/>
      <c r="G414" s="428"/>
      <c r="H414" s="428"/>
      <c r="I414" s="428"/>
      <c r="J414" s="428"/>
      <c r="K414" s="428"/>
      <c r="L414" s="428"/>
      <c r="M414" s="428"/>
      <c r="N414" s="428"/>
      <c r="O414" s="428"/>
      <c r="P414" s="428"/>
      <c r="Q414" s="428"/>
      <c r="R414" s="428"/>
      <c r="S414" s="428"/>
      <c r="T414" s="428"/>
      <c r="U414" s="428"/>
      <c r="V414" s="428"/>
      <c r="W414" s="428"/>
      <c r="X414" s="428"/>
      <c r="Y414" s="428"/>
      <c r="Z414" s="428"/>
    </row>
    <row r="415" spans="1:26" ht="14" hidden="1">
      <c r="A415" s="428"/>
      <c r="B415" s="428"/>
      <c r="C415" s="428"/>
      <c r="D415" s="428"/>
      <c r="E415" s="428"/>
      <c r="F415" s="428"/>
      <c r="G415" s="428"/>
      <c r="H415" s="428"/>
      <c r="I415" s="428"/>
      <c r="J415" s="428"/>
      <c r="K415" s="428"/>
      <c r="L415" s="428"/>
      <c r="M415" s="428"/>
      <c r="N415" s="428"/>
      <c r="O415" s="428"/>
      <c r="P415" s="428"/>
      <c r="Q415" s="428"/>
      <c r="R415" s="428"/>
      <c r="S415" s="428"/>
      <c r="T415" s="428"/>
      <c r="U415" s="428"/>
      <c r="V415" s="428"/>
      <c r="W415" s="428"/>
      <c r="X415" s="428"/>
      <c r="Y415" s="428"/>
      <c r="Z415" s="428"/>
    </row>
    <row r="416" spans="1:26" ht="14" hidden="1">
      <c r="A416" s="428"/>
      <c r="B416" s="428"/>
      <c r="C416" s="428"/>
      <c r="D416" s="428"/>
      <c r="E416" s="428"/>
      <c r="F416" s="428"/>
      <c r="G416" s="428"/>
      <c r="H416" s="428"/>
      <c r="I416" s="428"/>
      <c r="J416" s="428"/>
      <c r="K416" s="428"/>
      <c r="L416" s="428"/>
      <c r="M416" s="428"/>
      <c r="N416" s="428"/>
      <c r="O416" s="428"/>
      <c r="P416" s="428"/>
      <c r="Q416" s="428"/>
      <c r="R416" s="428"/>
      <c r="S416" s="428"/>
      <c r="T416" s="428"/>
      <c r="U416" s="428"/>
      <c r="V416" s="428"/>
      <c r="W416" s="428"/>
      <c r="X416" s="428"/>
      <c r="Y416" s="428"/>
      <c r="Z416" s="428"/>
    </row>
    <row r="417" spans="1:26" ht="14" hidden="1">
      <c r="A417" s="428"/>
      <c r="B417" s="428"/>
      <c r="C417" s="428"/>
      <c r="D417" s="428"/>
      <c r="E417" s="428"/>
      <c r="F417" s="428"/>
      <c r="G417" s="428"/>
      <c r="H417" s="428"/>
      <c r="I417" s="428"/>
      <c r="J417" s="428"/>
      <c r="K417" s="428"/>
      <c r="L417" s="428"/>
      <c r="M417" s="428"/>
      <c r="N417" s="428"/>
      <c r="O417" s="428"/>
      <c r="P417" s="428"/>
      <c r="Q417" s="428"/>
      <c r="R417" s="428"/>
      <c r="S417" s="428"/>
      <c r="T417" s="428"/>
      <c r="U417" s="428"/>
      <c r="V417" s="428"/>
      <c r="W417" s="428"/>
      <c r="X417" s="428"/>
      <c r="Y417" s="428"/>
      <c r="Z417" s="428"/>
    </row>
    <row r="418" spans="1:26" ht="14" hidden="1">
      <c r="A418" s="428"/>
      <c r="B418" s="428"/>
      <c r="C418" s="428"/>
      <c r="D418" s="428"/>
      <c r="E418" s="428"/>
      <c r="F418" s="428"/>
      <c r="G418" s="428"/>
      <c r="H418" s="428"/>
      <c r="I418" s="428"/>
      <c r="J418" s="428"/>
      <c r="K418" s="428"/>
      <c r="L418" s="428"/>
      <c r="M418" s="428"/>
      <c r="N418" s="428"/>
      <c r="O418" s="428"/>
      <c r="P418" s="428"/>
      <c r="Q418" s="428"/>
      <c r="R418" s="428"/>
      <c r="S418" s="428"/>
      <c r="T418" s="428"/>
      <c r="U418" s="428"/>
      <c r="V418" s="428"/>
      <c r="W418" s="428"/>
      <c r="X418" s="428"/>
      <c r="Y418" s="428"/>
      <c r="Z418" s="428"/>
    </row>
    <row r="419" spans="1:26" ht="14" hidden="1">
      <c r="A419" s="428"/>
      <c r="B419" s="428"/>
      <c r="C419" s="428"/>
      <c r="D419" s="428"/>
      <c r="E419" s="428"/>
      <c r="F419" s="428"/>
      <c r="G419" s="428"/>
      <c r="H419" s="428"/>
      <c r="I419" s="428"/>
      <c r="J419" s="428"/>
      <c r="K419" s="428"/>
      <c r="L419" s="428"/>
      <c r="M419" s="428"/>
      <c r="N419" s="428"/>
      <c r="O419" s="428"/>
      <c r="P419" s="428"/>
      <c r="Q419" s="428"/>
      <c r="R419" s="428"/>
      <c r="S419" s="428"/>
      <c r="T419" s="428"/>
      <c r="U419" s="428"/>
      <c r="V419" s="428"/>
      <c r="W419" s="428"/>
      <c r="X419" s="428"/>
      <c r="Y419" s="428"/>
      <c r="Z419" s="428"/>
    </row>
    <row r="420" spans="1:26" ht="14" hidden="1">
      <c r="A420" s="428"/>
      <c r="B420" s="428"/>
      <c r="C420" s="428"/>
      <c r="D420" s="428"/>
      <c r="E420" s="428"/>
      <c r="F420" s="428"/>
      <c r="G420" s="428"/>
      <c r="H420" s="428"/>
      <c r="I420" s="428"/>
      <c r="J420" s="428"/>
      <c r="K420" s="428"/>
      <c r="L420" s="428"/>
      <c r="M420" s="428"/>
      <c r="N420" s="428"/>
      <c r="O420" s="428"/>
      <c r="P420" s="428"/>
      <c r="Q420" s="428"/>
      <c r="R420" s="428"/>
      <c r="S420" s="428"/>
      <c r="T420" s="428"/>
      <c r="U420" s="428"/>
      <c r="V420" s="428"/>
      <c r="W420" s="428"/>
      <c r="X420" s="428"/>
      <c r="Y420" s="428"/>
      <c r="Z420" s="428"/>
    </row>
    <row r="421" spans="1:26" ht="14" hidden="1">
      <c r="A421" s="428"/>
      <c r="B421" s="428"/>
      <c r="C421" s="428"/>
      <c r="D421" s="428"/>
      <c r="E421" s="428"/>
      <c r="F421" s="428"/>
      <c r="G421" s="428"/>
      <c r="H421" s="428"/>
      <c r="I421" s="428"/>
      <c r="J421" s="428"/>
      <c r="K421" s="428"/>
      <c r="L421" s="428"/>
      <c r="M421" s="428"/>
      <c r="N421" s="428"/>
      <c r="O421" s="428"/>
      <c r="P421" s="428"/>
      <c r="Q421" s="428"/>
      <c r="R421" s="428"/>
      <c r="S421" s="428"/>
      <c r="T421" s="428"/>
      <c r="U421" s="428"/>
      <c r="V421" s="428"/>
      <c r="W421" s="428"/>
      <c r="X421" s="428"/>
      <c r="Y421" s="428"/>
      <c r="Z421" s="428"/>
    </row>
    <row r="422" spans="1:26" ht="14" hidden="1">
      <c r="A422" s="428"/>
      <c r="B422" s="428"/>
      <c r="C422" s="428"/>
      <c r="D422" s="428"/>
      <c r="E422" s="428"/>
      <c r="F422" s="428"/>
      <c r="G422" s="428"/>
      <c r="H422" s="428"/>
      <c r="I422" s="428"/>
      <c r="J422" s="428"/>
      <c r="K422" s="428"/>
      <c r="L422" s="428"/>
      <c r="M422" s="428"/>
      <c r="N422" s="428"/>
      <c r="O422" s="428"/>
      <c r="P422" s="428"/>
      <c r="Q422" s="428"/>
      <c r="R422" s="428"/>
      <c r="S422" s="428"/>
      <c r="T422" s="428"/>
      <c r="U422" s="428"/>
      <c r="V422" s="428"/>
      <c r="W422" s="428"/>
      <c r="X422" s="428"/>
      <c r="Y422" s="428"/>
      <c r="Z422" s="428"/>
    </row>
    <row r="423" spans="1:26" ht="14" hidden="1">
      <c r="A423" s="428"/>
      <c r="B423" s="428"/>
      <c r="C423" s="428"/>
      <c r="D423" s="428"/>
      <c r="E423" s="428"/>
      <c r="F423" s="428"/>
      <c r="G423" s="428"/>
      <c r="H423" s="428"/>
      <c r="I423" s="428"/>
      <c r="J423" s="428"/>
      <c r="K423" s="428"/>
      <c r="L423" s="428"/>
      <c r="M423" s="428"/>
      <c r="N423" s="428"/>
      <c r="O423" s="428"/>
      <c r="P423" s="428"/>
      <c r="Q423" s="428"/>
      <c r="R423" s="428"/>
      <c r="S423" s="428"/>
      <c r="T423" s="428"/>
      <c r="U423" s="428"/>
      <c r="V423" s="428"/>
      <c r="W423" s="428"/>
      <c r="X423" s="428"/>
      <c r="Y423" s="428"/>
      <c r="Z423" s="428"/>
    </row>
    <row r="424" spans="1:26" ht="14" hidden="1">
      <c r="A424" s="428"/>
      <c r="B424" s="428"/>
      <c r="C424" s="428"/>
      <c r="D424" s="428"/>
      <c r="E424" s="428"/>
      <c r="F424" s="428"/>
      <c r="G424" s="428"/>
      <c r="H424" s="428"/>
      <c r="I424" s="428"/>
      <c r="J424" s="428"/>
      <c r="K424" s="428"/>
      <c r="L424" s="428"/>
      <c r="M424" s="428"/>
      <c r="N424" s="428"/>
      <c r="O424" s="428"/>
      <c r="P424" s="428"/>
      <c r="Q424" s="428"/>
      <c r="R424" s="428"/>
      <c r="S424" s="428"/>
      <c r="T424" s="428"/>
      <c r="U424" s="428"/>
      <c r="V424" s="428"/>
      <c r="W424" s="428"/>
      <c r="X424" s="428"/>
      <c r="Y424" s="428"/>
      <c r="Z424" s="428"/>
    </row>
    <row r="425" spans="1:26" ht="14" hidden="1">
      <c r="A425" s="428"/>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row>
    <row r="426" spans="1:26" ht="14" hidden="1">
      <c r="A426" s="428"/>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row>
    <row r="427" spans="1:26" ht="14" hidden="1">
      <c r="A427" s="428"/>
      <c r="B427" s="428"/>
      <c r="C427" s="428"/>
      <c r="D427" s="428"/>
      <c r="E427" s="428"/>
      <c r="F427" s="428"/>
      <c r="G427" s="428"/>
      <c r="H427" s="428"/>
      <c r="I427" s="428"/>
      <c r="J427" s="428"/>
      <c r="K427" s="428"/>
      <c r="L427" s="428"/>
      <c r="M427" s="428"/>
      <c r="N427" s="428"/>
      <c r="O427" s="428"/>
      <c r="P427" s="428"/>
      <c r="Q427" s="428"/>
      <c r="R427" s="428"/>
      <c r="S427" s="428"/>
      <c r="T427" s="428"/>
      <c r="U427" s="428"/>
      <c r="V427" s="428"/>
      <c r="W427" s="428"/>
      <c r="X427" s="428"/>
      <c r="Y427" s="428"/>
      <c r="Z427" s="428"/>
    </row>
    <row r="428" spans="1:26" ht="14" hidden="1">
      <c r="A428" s="428"/>
      <c r="B428" s="428"/>
      <c r="C428" s="428"/>
      <c r="D428" s="428"/>
      <c r="E428" s="428"/>
      <c r="F428" s="428"/>
      <c r="G428" s="428"/>
      <c r="H428" s="428"/>
      <c r="I428" s="428"/>
      <c r="J428" s="428"/>
      <c r="K428" s="428"/>
      <c r="L428" s="428"/>
      <c r="M428" s="428"/>
      <c r="N428" s="428"/>
      <c r="O428" s="428"/>
      <c r="P428" s="428"/>
      <c r="Q428" s="428"/>
      <c r="R428" s="428"/>
      <c r="S428" s="428"/>
      <c r="T428" s="428"/>
      <c r="U428" s="428"/>
      <c r="V428" s="428"/>
      <c r="W428" s="428"/>
      <c r="X428" s="428"/>
      <c r="Y428" s="428"/>
      <c r="Z428" s="428"/>
    </row>
    <row r="429" spans="1:26" ht="14" hidden="1">
      <c r="A429" s="428"/>
      <c r="B429" s="428"/>
      <c r="C429" s="428"/>
      <c r="D429" s="428"/>
      <c r="E429" s="428"/>
      <c r="F429" s="428"/>
      <c r="G429" s="428"/>
      <c r="H429" s="428"/>
      <c r="I429" s="428"/>
      <c r="J429" s="428"/>
      <c r="K429" s="428"/>
      <c r="L429" s="428"/>
      <c r="M429" s="428"/>
      <c r="N429" s="428"/>
      <c r="O429" s="428"/>
      <c r="P429" s="428"/>
      <c r="Q429" s="428"/>
      <c r="R429" s="428"/>
      <c r="S429" s="428"/>
      <c r="T429" s="428"/>
      <c r="U429" s="428"/>
      <c r="V429" s="428"/>
      <c r="W429" s="428"/>
      <c r="X429" s="428"/>
      <c r="Y429" s="428"/>
      <c r="Z429" s="428"/>
    </row>
    <row r="430" spans="1:26" ht="14" hidden="1">
      <c r="A430" s="428"/>
      <c r="B430" s="428"/>
      <c r="C430" s="428"/>
      <c r="D430" s="428"/>
      <c r="E430" s="428"/>
      <c r="F430" s="428"/>
      <c r="G430" s="428"/>
      <c r="H430" s="428"/>
      <c r="I430" s="428"/>
      <c r="J430" s="428"/>
      <c r="K430" s="428"/>
      <c r="L430" s="428"/>
      <c r="M430" s="428"/>
      <c r="N430" s="428"/>
      <c r="O430" s="428"/>
      <c r="P430" s="428"/>
      <c r="Q430" s="428"/>
      <c r="R430" s="428"/>
      <c r="S430" s="428"/>
      <c r="T430" s="428"/>
      <c r="U430" s="428"/>
      <c r="V430" s="428"/>
      <c r="W430" s="428"/>
      <c r="X430" s="428"/>
      <c r="Y430" s="428"/>
      <c r="Z430" s="428"/>
    </row>
    <row r="431" spans="1:26" ht="14" hidden="1">
      <c r="A431" s="428"/>
      <c r="B431" s="428"/>
      <c r="C431" s="428"/>
      <c r="D431" s="428"/>
      <c r="E431" s="428"/>
      <c r="F431" s="428"/>
      <c r="G431" s="428"/>
      <c r="H431" s="428"/>
      <c r="I431" s="428"/>
      <c r="J431" s="428"/>
      <c r="K431" s="428"/>
      <c r="L431" s="428"/>
      <c r="M431" s="428"/>
      <c r="N431" s="428"/>
      <c r="O431" s="428"/>
      <c r="P431" s="428"/>
      <c r="Q431" s="428"/>
      <c r="R431" s="428"/>
      <c r="S431" s="428"/>
      <c r="T431" s="428"/>
      <c r="U431" s="428"/>
      <c r="V431" s="428"/>
      <c r="W431" s="428"/>
      <c r="X431" s="428"/>
      <c r="Y431" s="428"/>
      <c r="Z431" s="428"/>
    </row>
    <row r="432" spans="1:26" ht="14" hidden="1">
      <c r="A432" s="428"/>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row>
    <row r="433" spans="1:26" ht="14" hidden="1">
      <c r="A433" s="428"/>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row>
    <row r="434" spans="1:26" ht="14" hidden="1">
      <c r="A434" s="428"/>
      <c r="B434" s="428"/>
      <c r="C434" s="428"/>
      <c r="D434" s="428"/>
      <c r="E434" s="428"/>
      <c r="F434" s="428"/>
      <c r="G434" s="428"/>
      <c r="H434" s="428"/>
      <c r="I434" s="428"/>
      <c r="J434" s="428"/>
      <c r="K434" s="428"/>
      <c r="L434" s="428"/>
      <c r="M434" s="428"/>
      <c r="N434" s="428"/>
      <c r="O434" s="428"/>
      <c r="P434" s="428"/>
      <c r="Q434" s="428"/>
      <c r="R434" s="428"/>
      <c r="S434" s="428"/>
      <c r="T434" s="428"/>
      <c r="U434" s="428"/>
      <c r="V434" s="428"/>
      <c r="W434" s="428"/>
      <c r="X434" s="428"/>
      <c r="Y434" s="428"/>
      <c r="Z434" s="428"/>
    </row>
    <row r="435" spans="1:26" ht="14" hidden="1">
      <c r="A435" s="428"/>
      <c r="B435" s="428"/>
      <c r="C435" s="428"/>
      <c r="D435" s="428"/>
      <c r="E435" s="428"/>
      <c r="F435" s="428"/>
      <c r="G435" s="428"/>
      <c r="H435" s="428"/>
      <c r="I435" s="428"/>
      <c r="J435" s="428"/>
      <c r="K435" s="428"/>
      <c r="L435" s="428"/>
      <c r="M435" s="428"/>
      <c r="N435" s="428"/>
      <c r="O435" s="428"/>
      <c r="P435" s="428"/>
      <c r="Q435" s="428"/>
      <c r="R435" s="428"/>
      <c r="S435" s="428"/>
      <c r="T435" s="428"/>
      <c r="U435" s="428"/>
      <c r="V435" s="428"/>
      <c r="W435" s="428"/>
      <c r="X435" s="428"/>
      <c r="Y435" s="428"/>
      <c r="Z435" s="428"/>
    </row>
    <row r="436" spans="1:26" ht="14" hidden="1">
      <c r="A436" s="428"/>
      <c r="B436" s="428"/>
      <c r="C436" s="428"/>
      <c r="D436" s="428"/>
      <c r="E436" s="428"/>
      <c r="F436" s="428"/>
      <c r="G436" s="428"/>
      <c r="H436" s="428"/>
      <c r="I436" s="428"/>
      <c r="J436" s="428"/>
      <c r="K436" s="428"/>
      <c r="L436" s="428"/>
      <c r="M436" s="428"/>
      <c r="N436" s="428"/>
      <c r="O436" s="428"/>
      <c r="P436" s="428"/>
      <c r="Q436" s="428"/>
      <c r="R436" s="428"/>
      <c r="S436" s="428"/>
      <c r="T436" s="428"/>
      <c r="U436" s="428"/>
      <c r="V436" s="428"/>
      <c r="W436" s="428"/>
      <c r="X436" s="428"/>
      <c r="Y436" s="428"/>
      <c r="Z436" s="428"/>
    </row>
    <row r="437" spans="1:26" ht="14" hidden="1">
      <c r="A437" s="428"/>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row>
    <row r="438" spans="1:26" ht="14" hidden="1">
      <c r="A438" s="428"/>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row>
    <row r="439" spans="1:26" ht="14" hidden="1">
      <c r="A439" s="428"/>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row>
    <row r="440" spans="1:26" ht="14" hidden="1">
      <c r="A440" s="428"/>
      <c r="B440" s="428"/>
      <c r="C440" s="428"/>
      <c r="D440" s="428"/>
      <c r="E440" s="428"/>
      <c r="F440" s="428"/>
      <c r="G440" s="428"/>
      <c r="H440" s="428"/>
      <c r="I440" s="428"/>
      <c r="J440" s="428"/>
      <c r="K440" s="428"/>
      <c r="L440" s="428"/>
      <c r="M440" s="428"/>
      <c r="N440" s="428"/>
      <c r="O440" s="428"/>
      <c r="P440" s="428"/>
      <c r="Q440" s="428"/>
      <c r="R440" s="428"/>
      <c r="S440" s="428"/>
      <c r="T440" s="428"/>
      <c r="U440" s="428"/>
      <c r="V440" s="428"/>
      <c r="W440" s="428"/>
      <c r="X440" s="428"/>
      <c r="Y440" s="428"/>
      <c r="Z440" s="428"/>
    </row>
    <row r="441" spans="1:26" ht="14" hidden="1">
      <c r="A441" s="428"/>
      <c r="B441" s="428"/>
      <c r="C441" s="428"/>
      <c r="D441" s="428"/>
      <c r="E441" s="428"/>
      <c r="F441" s="428"/>
      <c r="G441" s="428"/>
      <c r="H441" s="428"/>
      <c r="I441" s="428"/>
      <c r="J441" s="428"/>
      <c r="K441" s="428"/>
      <c r="L441" s="428"/>
      <c r="M441" s="428"/>
      <c r="N441" s="428"/>
      <c r="O441" s="428"/>
      <c r="P441" s="428"/>
      <c r="Q441" s="428"/>
      <c r="R441" s="428"/>
      <c r="S441" s="428"/>
      <c r="T441" s="428"/>
      <c r="U441" s="428"/>
      <c r="V441" s="428"/>
      <c r="W441" s="428"/>
      <c r="X441" s="428"/>
      <c r="Y441" s="428"/>
      <c r="Z441" s="428"/>
    </row>
    <row r="442" spans="1:26" ht="14" hidden="1">
      <c r="A442" s="428"/>
      <c r="B442" s="428"/>
      <c r="C442" s="428"/>
      <c r="D442" s="428"/>
      <c r="E442" s="428"/>
      <c r="F442" s="428"/>
      <c r="G442" s="428"/>
      <c r="H442" s="428"/>
      <c r="I442" s="428"/>
      <c r="J442" s="428"/>
      <c r="K442" s="428"/>
      <c r="L442" s="428"/>
      <c r="M442" s="428"/>
      <c r="N442" s="428"/>
      <c r="O442" s="428"/>
      <c r="P442" s="428"/>
      <c r="Q442" s="428"/>
      <c r="R442" s="428"/>
      <c r="S442" s="428"/>
      <c r="T442" s="428"/>
      <c r="U442" s="428"/>
      <c r="V442" s="428"/>
      <c r="W442" s="428"/>
      <c r="X442" s="428"/>
      <c r="Y442" s="428"/>
      <c r="Z442" s="428"/>
    </row>
    <row r="443" spans="1:26" ht="14" hidden="1">
      <c r="A443" s="428"/>
      <c r="B443" s="428"/>
      <c r="C443" s="428"/>
      <c r="D443" s="428"/>
      <c r="E443" s="428"/>
      <c r="F443" s="428"/>
      <c r="G443" s="428"/>
      <c r="H443" s="428"/>
      <c r="I443" s="428"/>
      <c r="J443" s="428"/>
      <c r="K443" s="428"/>
      <c r="L443" s="428"/>
      <c r="M443" s="428"/>
      <c r="N443" s="428"/>
      <c r="O443" s="428"/>
      <c r="P443" s="428"/>
      <c r="Q443" s="428"/>
      <c r="R443" s="428"/>
      <c r="S443" s="428"/>
      <c r="T443" s="428"/>
      <c r="U443" s="428"/>
      <c r="V443" s="428"/>
      <c r="W443" s="428"/>
      <c r="X443" s="428"/>
      <c r="Y443" s="428"/>
      <c r="Z443" s="428"/>
    </row>
    <row r="444" spans="1:26" ht="14" hidden="1">
      <c r="A444" s="428"/>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row>
    <row r="445" spans="1:26" ht="14" hidden="1">
      <c r="A445" s="428"/>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row>
    <row r="446" spans="1:26" ht="14" hidden="1">
      <c r="A446" s="428"/>
      <c r="B446" s="428"/>
      <c r="C446" s="428"/>
      <c r="D446" s="428"/>
      <c r="E446" s="428"/>
      <c r="F446" s="428"/>
      <c r="G446" s="428"/>
      <c r="H446" s="428"/>
      <c r="I446" s="428"/>
      <c r="J446" s="428"/>
      <c r="K446" s="428"/>
      <c r="L446" s="428"/>
      <c r="M446" s="428"/>
      <c r="N446" s="428"/>
      <c r="O446" s="428"/>
      <c r="P446" s="428"/>
      <c r="Q446" s="428"/>
      <c r="R446" s="428"/>
      <c r="S446" s="428"/>
      <c r="T446" s="428"/>
      <c r="U446" s="428"/>
      <c r="V446" s="428"/>
      <c r="W446" s="428"/>
      <c r="X446" s="428"/>
      <c r="Y446" s="428"/>
      <c r="Z446" s="428"/>
    </row>
    <row r="447" spans="1:26" ht="14" hidden="1">
      <c r="A447" s="428"/>
      <c r="B447" s="428"/>
      <c r="C447" s="428"/>
      <c r="D447" s="428"/>
      <c r="E447" s="428"/>
      <c r="F447" s="428"/>
      <c r="G447" s="428"/>
      <c r="H447" s="428"/>
      <c r="I447" s="428"/>
      <c r="J447" s="428"/>
      <c r="K447" s="428"/>
      <c r="L447" s="428"/>
      <c r="M447" s="428"/>
      <c r="N447" s="428"/>
      <c r="O447" s="428"/>
      <c r="P447" s="428"/>
      <c r="Q447" s="428"/>
      <c r="R447" s="428"/>
      <c r="S447" s="428"/>
      <c r="T447" s="428"/>
      <c r="U447" s="428"/>
      <c r="V447" s="428"/>
      <c r="W447" s="428"/>
      <c r="X447" s="428"/>
      <c r="Y447" s="428"/>
      <c r="Z447" s="428"/>
    </row>
    <row r="448" spans="1:26" ht="14" hidden="1">
      <c r="A448" s="428"/>
      <c r="B448" s="428"/>
      <c r="C448" s="428"/>
      <c r="D448" s="428"/>
      <c r="E448" s="428"/>
      <c r="F448" s="428"/>
      <c r="G448" s="428"/>
      <c r="H448" s="428"/>
      <c r="I448" s="428"/>
      <c r="J448" s="428"/>
      <c r="K448" s="428"/>
      <c r="L448" s="428"/>
      <c r="M448" s="428"/>
      <c r="N448" s="428"/>
      <c r="O448" s="428"/>
      <c r="P448" s="428"/>
      <c r="Q448" s="428"/>
      <c r="R448" s="428"/>
      <c r="S448" s="428"/>
      <c r="T448" s="428"/>
      <c r="U448" s="428"/>
      <c r="V448" s="428"/>
      <c r="W448" s="428"/>
      <c r="X448" s="428"/>
      <c r="Y448" s="428"/>
      <c r="Z448" s="428"/>
    </row>
    <row r="449" spans="1:26" ht="14" hidden="1">
      <c r="A449" s="428"/>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row>
    <row r="450" spans="1:26" ht="14" hidden="1">
      <c r="A450" s="428"/>
      <c r="B450" s="428"/>
      <c r="C450" s="428"/>
      <c r="D450" s="428"/>
      <c r="E450" s="428"/>
      <c r="F450" s="428"/>
      <c r="G450" s="428"/>
      <c r="H450" s="428"/>
      <c r="I450" s="428"/>
      <c r="J450" s="428"/>
      <c r="K450" s="428"/>
      <c r="L450" s="428"/>
      <c r="M450" s="428"/>
      <c r="N450" s="428"/>
      <c r="O450" s="428"/>
      <c r="P450" s="428"/>
      <c r="Q450" s="428"/>
      <c r="R450" s="428"/>
      <c r="S450" s="428"/>
      <c r="T450" s="428"/>
      <c r="U450" s="428"/>
      <c r="V450" s="428"/>
      <c r="W450" s="428"/>
      <c r="X450" s="428"/>
      <c r="Y450" s="428"/>
      <c r="Z450" s="428"/>
    </row>
    <row r="451" spans="1:26" ht="14" hidden="1">
      <c r="A451" s="428"/>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row>
    <row r="452" spans="1:26" ht="14" hidden="1">
      <c r="A452" s="428"/>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row>
    <row r="453" spans="1:26" ht="14" hidden="1">
      <c r="A453" s="428"/>
      <c r="B453" s="428"/>
      <c r="C453" s="428"/>
      <c r="D453" s="428"/>
      <c r="E453" s="428"/>
      <c r="F453" s="428"/>
      <c r="G453" s="428"/>
      <c r="H453" s="428"/>
      <c r="I453" s="428"/>
      <c r="J453" s="428"/>
      <c r="K453" s="428"/>
      <c r="L453" s="428"/>
      <c r="M453" s="428"/>
      <c r="N453" s="428"/>
      <c r="O453" s="428"/>
      <c r="P453" s="428"/>
      <c r="Q453" s="428"/>
      <c r="R453" s="428"/>
      <c r="S453" s="428"/>
      <c r="T453" s="428"/>
      <c r="U453" s="428"/>
      <c r="V453" s="428"/>
      <c r="W453" s="428"/>
      <c r="X453" s="428"/>
      <c r="Y453" s="428"/>
      <c r="Z453" s="428"/>
    </row>
    <row r="454" spans="1:26" ht="14" hidden="1">
      <c r="A454" s="428"/>
      <c r="B454" s="428"/>
      <c r="C454" s="428"/>
      <c r="D454" s="428"/>
      <c r="E454" s="428"/>
      <c r="F454" s="428"/>
      <c r="G454" s="428"/>
      <c r="H454" s="428"/>
      <c r="I454" s="428"/>
      <c r="J454" s="428"/>
      <c r="K454" s="428"/>
      <c r="L454" s="428"/>
      <c r="M454" s="428"/>
      <c r="N454" s="428"/>
      <c r="O454" s="428"/>
      <c r="P454" s="428"/>
      <c r="Q454" s="428"/>
      <c r="R454" s="428"/>
      <c r="S454" s="428"/>
      <c r="T454" s="428"/>
      <c r="U454" s="428"/>
      <c r="V454" s="428"/>
      <c r="W454" s="428"/>
      <c r="X454" s="428"/>
      <c r="Y454" s="428"/>
      <c r="Z454" s="428"/>
    </row>
    <row r="455" spans="1:26" ht="14" hidden="1">
      <c r="A455" s="428"/>
      <c r="B455" s="428"/>
      <c r="C455" s="428"/>
      <c r="D455" s="428"/>
      <c r="E455" s="428"/>
      <c r="F455" s="428"/>
      <c r="G455" s="428"/>
      <c r="H455" s="428"/>
      <c r="I455" s="428"/>
      <c r="J455" s="428"/>
      <c r="K455" s="428"/>
      <c r="L455" s="428"/>
      <c r="M455" s="428"/>
      <c r="N455" s="428"/>
      <c r="O455" s="428"/>
      <c r="P455" s="428"/>
      <c r="Q455" s="428"/>
      <c r="R455" s="428"/>
      <c r="S455" s="428"/>
      <c r="T455" s="428"/>
      <c r="U455" s="428"/>
      <c r="V455" s="428"/>
      <c r="W455" s="428"/>
      <c r="X455" s="428"/>
      <c r="Y455" s="428"/>
      <c r="Z455" s="428"/>
    </row>
    <row r="456" spans="1:26" ht="14" hidden="1">
      <c r="A456" s="428"/>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row>
    <row r="457" spans="1:26" ht="14" hidden="1">
      <c r="A457" s="428"/>
      <c r="B457" s="428"/>
      <c r="C457" s="428"/>
      <c r="D457" s="428"/>
      <c r="E457" s="428"/>
      <c r="F457" s="428"/>
      <c r="G457" s="428"/>
      <c r="H457" s="428"/>
      <c r="I457" s="428"/>
      <c r="J457" s="428"/>
      <c r="K457" s="428"/>
      <c r="L457" s="428"/>
      <c r="M457" s="428"/>
      <c r="N457" s="428"/>
      <c r="O457" s="428"/>
      <c r="P457" s="428"/>
      <c r="Q457" s="428"/>
      <c r="R457" s="428"/>
      <c r="S457" s="428"/>
      <c r="T457" s="428"/>
      <c r="U457" s="428"/>
      <c r="V457" s="428"/>
      <c r="W457" s="428"/>
      <c r="X457" s="428"/>
      <c r="Y457" s="428"/>
      <c r="Z457" s="428"/>
    </row>
    <row r="458" spans="1:26" ht="14" hidden="1">
      <c r="A458" s="428"/>
      <c r="B458" s="428"/>
      <c r="C458" s="428"/>
      <c r="D458" s="428"/>
      <c r="E458" s="428"/>
      <c r="F458" s="428"/>
      <c r="G458" s="428"/>
      <c r="H458" s="428"/>
      <c r="I458" s="428"/>
      <c r="J458" s="428"/>
      <c r="K458" s="428"/>
      <c r="L458" s="428"/>
      <c r="M458" s="428"/>
      <c r="N458" s="428"/>
      <c r="O458" s="428"/>
      <c r="P458" s="428"/>
      <c r="Q458" s="428"/>
      <c r="R458" s="428"/>
      <c r="S458" s="428"/>
      <c r="T458" s="428"/>
      <c r="U458" s="428"/>
      <c r="V458" s="428"/>
      <c r="W458" s="428"/>
      <c r="X458" s="428"/>
      <c r="Y458" s="428"/>
      <c r="Z458" s="428"/>
    </row>
    <row r="459" spans="1:26" ht="14" hidden="1">
      <c r="A459" s="428"/>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row>
    <row r="460" spans="1:26" ht="14" hidden="1">
      <c r="A460" s="428"/>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row>
    <row r="461" spans="1:26" ht="14" hidden="1">
      <c r="A461" s="428"/>
      <c r="B461" s="428"/>
      <c r="C461" s="428"/>
      <c r="D461" s="428"/>
      <c r="E461" s="428"/>
      <c r="F461" s="428"/>
      <c r="G461" s="428"/>
      <c r="H461" s="428"/>
      <c r="I461" s="428"/>
      <c r="J461" s="428"/>
      <c r="K461" s="428"/>
      <c r="L461" s="428"/>
      <c r="M461" s="428"/>
      <c r="N461" s="428"/>
      <c r="O461" s="428"/>
      <c r="P461" s="428"/>
      <c r="Q461" s="428"/>
      <c r="R461" s="428"/>
      <c r="S461" s="428"/>
      <c r="T461" s="428"/>
      <c r="U461" s="428"/>
      <c r="V461" s="428"/>
      <c r="W461" s="428"/>
      <c r="X461" s="428"/>
      <c r="Y461" s="428"/>
      <c r="Z461" s="428"/>
    </row>
    <row r="462" spans="1:26" ht="14" hidden="1">
      <c r="A462" s="428"/>
      <c r="B462" s="428"/>
      <c r="C462" s="428"/>
      <c r="D462" s="428"/>
      <c r="E462" s="428"/>
      <c r="F462" s="428"/>
      <c r="G462" s="428"/>
      <c r="H462" s="428"/>
      <c r="I462" s="428"/>
      <c r="J462" s="428"/>
      <c r="K462" s="428"/>
      <c r="L462" s="428"/>
      <c r="M462" s="428"/>
      <c r="N462" s="428"/>
      <c r="O462" s="428"/>
      <c r="P462" s="428"/>
      <c r="Q462" s="428"/>
      <c r="R462" s="428"/>
      <c r="S462" s="428"/>
      <c r="T462" s="428"/>
      <c r="U462" s="428"/>
      <c r="V462" s="428"/>
      <c r="W462" s="428"/>
      <c r="X462" s="428"/>
      <c r="Y462" s="428"/>
      <c r="Z462" s="428"/>
    </row>
    <row r="463" spans="1:26" ht="14" hidden="1">
      <c r="A463" s="428"/>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row>
    <row r="464" spans="1:26" ht="14" hidden="1">
      <c r="A464" s="428"/>
      <c r="B464" s="428"/>
      <c r="C464" s="428"/>
      <c r="D464" s="428"/>
      <c r="E464" s="428"/>
      <c r="F464" s="428"/>
      <c r="G464" s="428"/>
      <c r="H464" s="428"/>
      <c r="I464" s="428"/>
      <c r="J464" s="428"/>
      <c r="K464" s="428"/>
      <c r="L464" s="428"/>
      <c r="M464" s="428"/>
      <c r="N464" s="428"/>
      <c r="O464" s="428"/>
      <c r="P464" s="428"/>
      <c r="Q464" s="428"/>
      <c r="R464" s="428"/>
      <c r="S464" s="428"/>
      <c r="T464" s="428"/>
      <c r="U464" s="428"/>
      <c r="V464" s="428"/>
      <c r="W464" s="428"/>
      <c r="X464" s="428"/>
      <c r="Y464" s="428"/>
      <c r="Z464" s="428"/>
    </row>
    <row r="465" spans="1:26" ht="14" hidden="1">
      <c r="A465" s="428"/>
      <c r="B465" s="428"/>
      <c r="C465" s="428"/>
      <c r="D465" s="428"/>
      <c r="E465" s="428"/>
      <c r="F465" s="428"/>
      <c r="G465" s="428"/>
      <c r="H465" s="428"/>
      <c r="I465" s="428"/>
      <c r="J465" s="428"/>
      <c r="K465" s="428"/>
      <c r="L465" s="428"/>
      <c r="M465" s="428"/>
      <c r="N465" s="428"/>
      <c r="O465" s="428"/>
      <c r="P465" s="428"/>
      <c r="Q465" s="428"/>
      <c r="R465" s="428"/>
      <c r="S465" s="428"/>
      <c r="T465" s="428"/>
      <c r="U465" s="428"/>
      <c r="V465" s="428"/>
      <c r="W465" s="428"/>
      <c r="X465" s="428"/>
      <c r="Y465" s="428"/>
      <c r="Z465" s="428"/>
    </row>
    <row r="466" spans="1:26" ht="14" hidden="1">
      <c r="A466" s="428"/>
      <c r="B466" s="428"/>
      <c r="C466" s="428"/>
      <c r="D466" s="428"/>
      <c r="E466" s="428"/>
      <c r="F466" s="428"/>
      <c r="G466" s="428"/>
      <c r="H466" s="428"/>
      <c r="I466" s="428"/>
      <c r="J466" s="428"/>
      <c r="K466" s="428"/>
      <c r="L466" s="428"/>
      <c r="M466" s="428"/>
      <c r="N466" s="428"/>
      <c r="O466" s="428"/>
      <c r="P466" s="428"/>
      <c r="Q466" s="428"/>
      <c r="R466" s="428"/>
      <c r="S466" s="428"/>
      <c r="T466" s="428"/>
      <c r="U466" s="428"/>
      <c r="V466" s="428"/>
      <c r="W466" s="428"/>
      <c r="X466" s="428"/>
      <c r="Y466" s="428"/>
      <c r="Z466" s="428"/>
    </row>
    <row r="467" spans="1:26" ht="14" hidden="1">
      <c r="A467" s="428"/>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row>
    <row r="468" spans="1:26" ht="14" hidden="1">
      <c r="A468" s="428"/>
      <c r="B468" s="428"/>
      <c r="C468" s="428"/>
      <c r="D468" s="428"/>
      <c r="E468" s="428"/>
      <c r="F468" s="428"/>
      <c r="G468" s="428"/>
      <c r="H468" s="428"/>
      <c r="I468" s="428"/>
      <c r="J468" s="428"/>
      <c r="K468" s="428"/>
      <c r="L468" s="428"/>
      <c r="M468" s="428"/>
      <c r="N468" s="428"/>
      <c r="O468" s="428"/>
      <c r="P468" s="428"/>
      <c r="Q468" s="428"/>
      <c r="R468" s="428"/>
      <c r="S468" s="428"/>
      <c r="T468" s="428"/>
      <c r="U468" s="428"/>
      <c r="V468" s="428"/>
      <c r="W468" s="428"/>
      <c r="X468" s="428"/>
      <c r="Y468" s="428"/>
      <c r="Z468" s="428"/>
    </row>
    <row r="469" spans="1:26" ht="14" hidden="1">
      <c r="A469" s="428"/>
      <c r="B469" s="428"/>
      <c r="C469" s="428"/>
      <c r="D469" s="428"/>
      <c r="E469" s="428"/>
      <c r="F469" s="428"/>
      <c r="G469" s="428"/>
      <c r="H469" s="428"/>
      <c r="I469" s="428"/>
      <c r="J469" s="428"/>
      <c r="K469" s="428"/>
      <c r="L469" s="428"/>
      <c r="M469" s="428"/>
      <c r="N469" s="428"/>
      <c r="O469" s="428"/>
      <c r="P469" s="428"/>
      <c r="Q469" s="428"/>
      <c r="R469" s="428"/>
      <c r="S469" s="428"/>
      <c r="T469" s="428"/>
      <c r="U469" s="428"/>
      <c r="V469" s="428"/>
      <c r="W469" s="428"/>
      <c r="X469" s="428"/>
      <c r="Y469" s="428"/>
      <c r="Z469" s="428"/>
    </row>
    <row r="470" spans="1:26" ht="14" hidden="1">
      <c r="A470" s="428"/>
      <c r="B470" s="428"/>
      <c r="C470" s="428"/>
      <c r="D470" s="428"/>
      <c r="E470" s="428"/>
      <c r="F470" s="428"/>
      <c r="G470" s="428"/>
      <c r="H470" s="428"/>
      <c r="I470" s="428"/>
      <c r="J470" s="428"/>
      <c r="K470" s="428"/>
      <c r="L470" s="428"/>
      <c r="M470" s="428"/>
      <c r="N470" s="428"/>
      <c r="O470" s="428"/>
      <c r="P470" s="428"/>
      <c r="Q470" s="428"/>
      <c r="R470" s="428"/>
      <c r="S470" s="428"/>
      <c r="T470" s="428"/>
      <c r="U470" s="428"/>
      <c r="V470" s="428"/>
      <c r="W470" s="428"/>
      <c r="X470" s="428"/>
      <c r="Y470" s="428"/>
      <c r="Z470" s="428"/>
    </row>
    <row r="471" spans="1:26" ht="14" hidden="1">
      <c r="A471" s="428"/>
      <c r="B471" s="428"/>
      <c r="C471" s="428"/>
      <c r="D471" s="428"/>
      <c r="E471" s="428"/>
      <c r="F471" s="428"/>
      <c r="G471" s="428"/>
      <c r="H471" s="428"/>
      <c r="I471" s="428"/>
      <c r="J471" s="428"/>
      <c r="K471" s="428"/>
      <c r="L471" s="428"/>
      <c r="M471" s="428"/>
      <c r="N471" s="428"/>
      <c r="O471" s="428"/>
      <c r="P471" s="428"/>
      <c r="Q471" s="428"/>
      <c r="R471" s="428"/>
      <c r="S471" s="428"/>
      <c r="T471" s="428"/>
      <c r="U471" s="428"/>
      <c r="V471" s="428"/>
      <c r="W471" s="428"/>
      <c r="X471" s="428"/>
      <c r="Y471" s="428"/>
      <c r="Z471" s="428"/>
    </row>
    <row r="472" spans="1:26" ht="14" hidden="1">
      <c r="A472" s="428"/>
      <c r="B472" s="428"/>
      <c r="C472" s="428"/>
      <c r="D472" s="428"/>
      <c r="E472" s="428"/>
      <c r="F472" s="428"/>
      <c r="G472" s="428"/>
      <c r="H472" s="428"/>
      <c r="I472" s="428"/>
      <c r="J472" s="428"/>
      <c r="K472" s="428"/>
      <c r="L472" s="428"/>
      <c r="M472" s="428"/>
      <c r="N472" s="428"/>
      <c r="O472" s="428"/>
      <c r="P472" s="428"/>
      <c r="Q472" s="428"/>
      <c r="R472" s="428"/>
      <c r="S472" s="428"/>
      <c r="T472" s="428"/>
      <c r="U472" s="428"/>
      <c r="V472" s="428"/>
      <c r="W472" s="428"/>
      <c r="X472" s="428"/>
      <c r="Y472" s="428"/>
      <c r="Z472" s="428"/>
    </row>
    <row r="473" spans="1:26" ht="14" hidden="1">
      <c r="A473" s="428"/>
      <c r="B473" s="428"/>
      <c r="C473" s="428"/>
      <c r="D473" s="428"/>
      <c r="E473" s="428"/>
      <c r="F473" s="428"/>
      <c r="G473" s="428"/>
      <c r="H473" s="428"/>
      <c r="I473" s="428"/>
      <c r="J473" s="428"/>
      <c r="K473" s="428"/>
      <c r="L473" s="428"/>
      <c r="M473" s="428"/>
      <c r="N473" s="428"/>
      <c r="O473" s="428"/>
      <c r="P473" s="428"/>
      <c r="Q473" s="428"/>
      <c r="R473" s="428"/>
      <c r="S473" s="428"/>
      <c r="T473" s="428"/>
      <c r="U473" s="428"/>
      <c r="V473" s="428"/>
      <c r="W473" s="428"/>
      <c r="X473" s="428"/>
      <c r="Y473" s="428"/>
      <c r="Z473" s="428"/>
    </row>
    <row r="474" spans="1:26" ht="14" hidden="1">
      <c r="A474" s="428"/>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row>
    <row r="475" spans="1:26" ht="14" hidden="1">
      <c r="A475" s="428"/>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row>
    <row r="476" spans="1:26" ht="14" hidden="1">
      <c r="A476" s="428"/>
      <c r="B476" s="428"/>
      <c r="C476" s="428"/>
      <c r="D476" s="428"/>
      <c r="E476" s="428"/>
      <c r="F476" s="428"/>
      <c r="G476" s="428"/>
      <c r="H476" s="428"/>
      <c r="I476" s="428"/>
      <c r="J476" s="428"/>
      <c r="K476" s="428"/>
      <c r="L476" s="428"/>
      <c r="M476" s="428"/>
      <c r="N476" s="428"/>
      <c r="O476" s="428"/>
      <c r="P476" s="428"/>
      <c r="Q476" s="428"/>
      <c r="R476" s="428"/>
      <c r="S476" s="428"/>
      <c r="T476" s="428"/>
      <c r="U476" s="428"/>
      <c r="V476" s="428"/>
      <c r="W476" s="428"/>
      <c r="X476" s="428"/>
      <c r="Y476" s="428"/>
      <c r="Z476" s="428"/>
    </row>
    <row r="477" spans="1:26" ht="14" hidden="1">
      <c r="A477" s="428"/>
      <c r="B477" s="428"/>
      <c r="C477" s="428"/>
      <c r="D477" s="428"/>
      <c r="E477" s="428"/>
      <c r="F477" s="428"/>
      <c r="G477" s="428"/>
      <c r="H477" s="428"/>
      <c r="I477" s="428"/>
      <c r="J477" s="428"/>
      <c r="K477" s="428"/>
      <c r="L477" s="428"/>
      <c r="M477" s="428"/>
      <c r="N477" s="428"/>
      <c r="O477" s="428"/>
      <c r="P477" s="428"/>
      <c r="Q477" s="428"/>
      <c r="R477" s="428"/>
      <c r="S477" s="428"/>
      <c r="T477" s="428"/>
      <c r="U477" s="428"/>
      <c r="V477" s="428"/>
      <c r="W477" s="428"/>
      <c r="X477" s="428"/>
      <c r="Y477" s="428"/>
      <c r="Z477" s="428"/>
    </row>
    <row r="478" spans="1:26" ht="14" hidden="1">
      <c r="A478" s="428"/>
      <c r="B478" s="428"/>
      <c r="C478" s="428"/>
      <c r="D478" s="428"/>
      <c r="E478" s="428"/>
      <c r="F478" s="428"/>
      <c r="G478" s="428"/>
      <c r="H478" s="428"/>
      <c r="I478" s="428"/>
      <c r="J478" s="428"/>
      <c r="K478" s="428"/>
      <c r="L478" s="428"/>
      <c r="M478" s="428"/>
      <c r="N478" s="428"/>
      <c r="O478" s="428"/>
      <c r="P478" s="428"/>
      <c r="Q478" s="428"/>
      <c r="R478" s="428"/>
      <c r="S478" s="428"/>
      <c r="T478" s="428"/>
      <c r="U478" s="428"/>
      <c r="V478" s="428"/>
      <c r="W478" s="428"/>
      <c r="X478" s="428"/>
      <c r="Y478" s="428"/>
      <c r="Z478" s="428"/>
    </row>
    <row r="479" spans="1:26" ht="14" hidden="1">
      <c r="A479" s="428"/>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row>
    <row r="480" spans="1:26" ht="14" hidden="1">
      <c r="A480" s="428"/>
      <c r="B480" s="428"/>
      <c r="C480" s="428"/>
      <c r="D480" s="428"/>
      <c r="E480" s="428"/>
      <c r="F480" s="428"/>
      <c r="G480" s="428"/>
      <c r="H480" s="428"/>
      <c r="I480" s="428"/>
      <c r="J480" s="428"/>
      <c r="K480" s="428"/>
      <c r="L480" s="428"/>
      <c r="M480" s="428"/>
      <c r="N480" s="428"/>
      <c r="O480" s="428"/>
      <c r="P480" s="428"/>
      <c r="Q480" s="428"/>
      <c r="R480" s="428"/>
      <c r="S480" s="428"/>
      <c r="T480" s="428"/>
      <c r="U480" s="428"/>
      <c r="V480" s="428"/>
      <c r="W480" s="428"/>
      <c r="X480" s="428"/>
      <c r="Y480" s="428"/>
      <c r="Z480" s="428"/>
    </row>
    <row r="481" spans="1:26" ht="14" hidden="1">
      <c r="A481" s="428"/>
      <c r="B481" s="428"/>
      <c r="C481" s="428"/>
      <c r="D481" s="428"/>
      <c r="E481" s="428"/>
      <c r="F481" s="428"/>
      <c r="G481" s="428"/>
      <c r="H481" s="428"/>
      <c r="I481" s="428"/>
      <c r="J481" s="428"/>
      <c r="K481" s="428"/>
      <c r="L481" s="428"/>
      <c r="M481" s="428"/>
      <c r="N481" s="428"/>
      <c r="O481" s="428"/>
      <c r="P481" s="428"/>
      <c r="Q481" s="428"/>
      <c r="R481" s="428"/>
      <c r="S481" s="428"/>
      <c r="T481" s="428"/>
      <c r="U481" s="428"/>
      <c r="V481" s="428"/>
      <c r="W481" s="428"/>
      <c r="X481" s="428"/>
      <c r="Y481" s="428"/>
      <c r="Z481" s="428"/>
    </row>
    <row r="482" spans="1:26" ht="14" hidden="1">
      <c r="A482" s="428"/>
      <c r="B482" s="428"/>
      <c r="C482" s="428"/>
      <c r="D482" s="428"/>
      <c r="E482" s="428"/>
      <c r="F482" s="428"/>
      <c r="G482" s="428"/>
      <c r="H482" s="428"/>
      <c r="I482" s="428"/>
      <c r="J482" s="428"/>
      <c r="K482" s="428"/>
      <c r="L482" s="428"/>
      <c r="M482" s="428"/>
      <c r="N482" s="428"/>
      <c r="O482" s="428"/>
      <c r="P482" s="428"/>
      <c r="Q482" s="428"/>
      <c r="R482" s="428"/>
      <c r="S482" s="428"/>
      <c r="T482" s="428"/>
      <c r="U482" s="428"/>
      <c r="V482" s="428"/>
      <c r="W482" s="428"/>
      <c r="X482" s="428"/>
      <c r="Y482" s="428"/>
      <c r="Z482" s="428"/>
    </row>
    <row r="483" spans="1:26" ht="14" hidden="1">
      <c r="A483" s="428"/>
      <c r="B483" s="428"/>
      <c r="C483" s="428"/>
      <c r="D483" s="428"/>
      <c r="E483" s="428"/>
      <c r="F483" s="428"/>
      <c r="G483" s="428"/>
      <c r="H483" s="428"/>
      <c r="I483" s="428"/>
      <c r="J483" s="428"/>
      <c r="K483" s="428"/>
      <c r="L483" s="428"/>
      <c r="M483" s="428"/>
      <c r="N483" s="428"/>
      <c r="O483" s="428"/>
      <c r="P483" s="428"/>
      <c r="Q483" s="428"/>
      <c r="R483" s="428"/>
      <c r="S483" s="428"/>
      <c r="T483" s="428"/>
      <c r="U483" s="428"/>
      <c r="V483" s="428"/>
      <c r="W483" s="428"/>
      <c r="X483" s="428"/>
      <c r="Y483" s="428"/>
      <c r="Z483" s="428"/>
    </row>
    <row r="484" spans="1:26" ht="14" hidden="1">
      <c r="A484" s="428"/>
      <c r="B484" s="428"/>
      <c r="C484" s="428"/>
      <c r="D484" s="428"/>
      <c r="E484" s="428"/>
      <c r="F484" s="428"/>
      <c r="G484" s="428"/>
      <c r="H484" s="428"/>
      <c r="I484" s="428"/>
      <c r="J484" s="428"/>
      <c r="K484" s="428"/>
      <c r="L484" s="428"/>
      <c r="M484" s="428"/>
      <c r="N484" s="428"/>
      <c r="O484" s="428"/>
      <c r="P484" s="428"/>
      <c r="Q484" s="428"/>
      <c r="R484" s="428"/>
      <c r="S484" s="428"/>
      <c r="T484" s="428"/>
      <c r="U484" s="428"/>
      <c r="V484" s="428"/>
      <c r="W484" s="428"/>
      <c r="X484" s="428"/>
      <c r="Y484" s="428"/>
      <c r="Z484" s="428"/>
    </row>
    <row r="485" spans="1:26" ht="14" hidden="1">
      <c r="A485" s="428"/>
      <c r="B485" s="428"/>
      <c r="C485" s="428"/>
      <c r="D485" s="428"/>
      <c r="E485" s="428"/>
      <c r="F485" s="428"/>
      <c r="G485" s="428"/>
      <c r="H485" s="428"/>
      <c r="I485" s="428"/>
      <c r="J485" s="428"/>
      <c r="K485" s="428"/>
      <c r="L485" s="428"/>
      <c r="M485" s="428"/>
      <c r="N485" s="428"/>
      <c r="O485" s="428"/>
      <c r="P485" s="428"/>
      <c r="Q485" s="428"/>
      <c r="R485" s="428"/>
      <c r="S485" s="428"/>
      <c r="T485" s="428"/>
      <c r="U485" s="428"/>
      <c r="V485" s="428"/>
      <c r="W485" s="428"/>
      <c r="X485" s="428"/>
      <c r="Y485" s="428"/>
      <c r="Z485" s="428"/>
    </row>
    <row r="486" spans="1:26" ht="14" hidden="1">
      <c r="A486" s="428"/>
      <c r="B486" s="428"/>
      <c r="C486" s="428"/>
      <c r="D486" s="428"/>
      <c r="E486" s="428"/>
      <c r="F486" s="428"/>
      <c r="G486" s="428"/>
      <c r="H486" s="428"/>
      <c r="I486" s="428"/>
      <c r="J486" s="428"/>
      <c r="K486" s="428"/>
      <c r="L486" s="428"/>
      <c r="M486" s="428"/>
      <c r="N486" s="428"/>
      <c r="O486" s="428"/>
      <c r="P486" s="428"/>
      <c r="Q486" s="428"/>
      <c r="R486" s="428"/>
      <c r="S486" s="428"/>
      <c r="T486" s="428"/>
      <c r="U486" s="428"/>
      <c r="V486" s="428"/>
      <c r="W486" s="428"/>
      <c r="X486" s="428"/>
      <c r="Y486" s="428"/>
      <c r="Z486" s="428"/>
    </row>
    <row r="487" spans="1:26" ht="14" hidden="1">
      <c r="A487" s="428"/>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row>
    <row r="488" spans="1:26" ht="14" hidden="1">
      <c r="A488" s="428"/>
      <c r="B488" s="428"/>
      <c r="C488" s="428"/>
      <c r="D488" s="428"/>
      <c r="E488" s="428"/>
      <c r="F488" s="428"/>
      <c r="G488" s="428"/>
      <c r="H488" s="428"/>
      <c r="I488" s="428"/>
      <c r="J488" s="428"/>
      <c r="K488" s="428"/>
      <c r="L488" s="428"/>
      <c r="M488" s="428"/>
      <c r="N488" s="428"/>
      <c r="O488" s="428"/>
      <c r="P488" s="428"/>
      <c r="Q488" s="428"/>
      <c r="R488" s="428"/>
      <c r="S488" s="428"/>
      <c r="T488" s="428"/>
      <c r="U488" s="428"/>
      <c r="V488" s="428"/>
      <c r="W488" s="428"/>
      <c r="X488" s="428"/>
      <c r="Y488" s="428"/>
      <c r="Z488" s="428"/>
    </row>
    <row r="489" spans="1:26" ht="14" hidden="1">
      <c r="A489" s="428"/>
      <c r="B489" s="428"/>
      <c r="C489" s="428"/>
      <c r="D489" s="428"/>
      <c r="E489" s="428"/>
      <c r="F489" s="428"/>
      <c r="G489" s="428"/>
      <c r="H489" s="428"/>
      <c r="I489" s="428"/>
      <c r="J489" s="428"/>
      <c r="K489" s="428"/>
      <c r="L489" s="428"/>
      <c r="M489" s="428"/>
      <c r="N489" s="428"/>
      <c r="O489" s="428"/>
      <c r="P489" s="428"/>
      <c r="Q489" s="428"/>
      <c r="R489" s="428"/>
      <c r="S489" s="428"/>
      <c r="T489" s="428"/>
      <c r="U489" s="428"/>
      <c r="V489" s="428"/>
      <c r="W489" s="428"/>
      <c r="X489" s="428"/>
      <c r="Y489" s="428"/>
      <c r="Z489" s="428"/>
    </row>
    <row r="490" spans="1:26" ht="14" hidden="1">
      <c r="A490" s="428"/>
      <c r="B490" s="428"/>
      <c r="C490" s="428"/>
      <c r="D490" s="428"/>
      <c r="E490" s="428"/>
      <c r="F490" s="428"/>
      <c r="G490" s="428"/>
      <c r="H490" s="428"/>
      <c r="I490" s="428"/>
      <c r="J490" s="428"/>
      <c r="K490" s="428"/>
      <c r="L490" s="428"/>
      <c r="M490" s="428"/>
      <c r="N490" s="428"/>
      <c r="O490" s="428"/>
      <c r="P490" s="428"/>
      <c r="Q490" s="428"/>
      <c r="R490" s="428"/>
      <c r="S490" s="428"/>
      <c r="T490" s="428"/>
      <c r="U490" s="428"/>
      <c r="V490" s="428"/>
      <c r="W490" s="428"/>
      <c r="X490" s="428"/>
      <c r="Y490" s="428"/>
      <c r="Z490" s="428"/>
    </row>
    <row r="491" spans="1:26" ht="14" hidden="1">
      <c r="A491" s="428"/>
      <c r="B491" s="428"/>
      <c r="C491" s="428"/>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row>
    <row r="492" spans="1:26" ht="14" hidden="1">
      <c r="A492" s="428"/>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row>
    <row r="493" spans="1:26" ht="14" hidden="1">
      <c r="A493" s="428"/>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row>
    <row r="494" spans="1:26" ht="14" hidden="1">
      <c r="A494" s="428"/>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row>
    <row r="495" spans="1:26" ht="14" hidden="1">
      <c r="A495" s="428"/>
      <c r="B495" s="428"/>
      <c r="C495" s="428"/>
      <c r="D495" s="428"/>
      <c r="E495" s="428"/>
      <c r="F495" s="428"/>
      <c r="G495" s="428"/>
      <c r="H495" s="428"/>
      <c r="I495" s="428"/>
      <c r="J495" s="428"/>
      <c r="K495" s="428"/>
      <c r="L495" s="428"/>
      <c r="M495" s="428"/>
      <c r="N495" s="428"/>
      <c r="O495" s="428"/>
      <c r="P495" s="428"/>
      <c r="Q495" s="428"/>
      <c r="R495" s="428"/>
      <c r="S495" s="428"/>
      <c r="T495" s="428"/>
      <c r="U495" s="428"/>
      <c r="V495" s="428"/>
      <c r="W495" s="428"/>
      <c r="X495" s="428"/>
      <c r="Y495" s="428"/>
      <c r="Z495" s="428"/>
    </row>
    <row r="496" spans="1:26" ht="14" hidden="1">
      <c r="A496" s="428"/>
      <c r="B496" s="428"/>
      <c r="C496" s="428"/>
      <c r="D496" s="428"/>
      <c r="E496" s="428"/>
      <c r="F496" s="428"/>
      <c r="G496" s="428"/>
      <c r="H496" s="428"/>
      <c r="I496" s="428"/>
      <c r="J496" s="428"/>
      <c r="K496" s="428"/>
      <c r="L496" s="428"/>
      <c r="M496" s="428"/>
      <c r="N496" s="428"/>
      <c r="O496" s="428"/>
      <c r="P496" s="428"/>
      <c r="Q496" s="428"/>
      <c r="R496" s="428"/>
      <c r="S496" s="428"/>
      <c r="T496" s="428"/>
      <c r="U496" s="428"/>
      <c r="V496" s="428"/>
      <c r="W496" s="428"/>
      <c r="X496" s="428"/>
      <c r="Y496" s="428"/>
      <c r="Z496" s="428"/>
    </row>
    <row r="497" spans="1:26" ht="14" hidden="1">
      <c r="A497" s="428"/>
      <c r="B497" s="428"/>
      <c r="C497" s="428"/>
      <c r="D497" s="428"/>
      <c r="E497" s="428"/>
      <c r="F497" s="428"/>
      <c r="G497" s="428"/>
      <c r="H497" s="428"/>
      <c r="I497" s="428"/>
      <c r="J497" s="428"/>
      <c r="K497" s="428"/>
      <c r="L497" s="428"/>
      <c r="M497" s="428"/>
      <c r="N497" s="428"/>
      <c r="O497" s="428"/>
      <c r="P497" s="428"/>
      <c r="Q497" s="428"/>
      <c r="R497" s="428"/>
      <c r="S497" s="428"/>
      <c r="T497" s="428"/>
      <c r="U497" s="428"/>
      <c r="V497" s="428"/>
      <c r="W497" s="428"/>
      <c r="X497" s="428"/>
      <c r="Y497" s="428"/>
      <c r="Z497" s="428"/>
    </row>
    <row r="498" spans="1:26" ht="14" hidden="1">
      <c r="A498" s="428"/>
      <c r="B498" s="428"/>
      <c r="C498" s="428"/>
      <c r="D498" s="428"/>
      <c r="E498" s="428"/>
      <c r="F498" s="428"/>
      <c r="G498" s="428"/>
      <c r="H498" s="428"/>
      <c r="I498" s="428"/>
      <c r="J498" s="428"/>
      <c r="K498" s="428"/>
      <c r="L498" s="428"/>
      <c r="M498" s="428"/>
      <c r="N498" s="428"/>
      <c r="O498" s="428"/>
      <c r="P498" s="428"/>
      <c r="Q498" s="428"/>
      <c r="R498" s="428"/>
      <c r="S498" s="428"/>
      <c r="T498" s="428"/>
      <c r="U498" s="428"/>
      <c r="V498" s="428"/>
      <c r="W498" s="428"/>
      <c r="X498" s="428"/>
      <c r="Y498" s="428"/>
      <c r="Z498" s="428"/>
    </row>
    <row r="499" spans="1:26" ht="14" hidden="1">
      <c r="A499" s="428"/>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row>
    <row r="500" spans="1:26" ht="14" hidden="1">
      <c r="A500" s="428"/>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row>
    <row r="501" spans="1:26" ht="14" hidden="1">
      <c r="A501" s="428"/>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row>
    <row r="502" spans="1:26" ht="14" hidden="1">
      <c r="A502" s="428"/>
      <c r="B502" s="428"/>
      <c r="C502" s="428"/>
      <c r="D502" s="428"/>
      <c r="E502" s="428"/>
      <c r="F502" s="428"/>
      <c r="G502" s="428"/>
      <c r="H502" s="428"/>
      <c r="I502" s="428"/>
      <c r="J502" s="428"/>
      <c r="K502" s="428"/>
      <c r="L502" s="428"/>
      <c r="M502" s="428"/>
      <c r="N502" s="428"/>
      <c r="O502" s="428"/>
      <c r="P502" s="428"/>
      <c r="Q502" s="428"/>
      <c r="R502" s="428"/>
      <c r="S502" s="428"/>
      <c r="T502" s="428"/>
      <c r="U502" s="428"/>
      <c r="V502" s="428"/>
      <c r="W502" s="428"/>
      <c r="X502" s="428"/>
      <c r="Y502" s="428"/>
      <c r="Z502" s="428"/>
    </row>
    <row r="503" spans="1:26" ht="14" hidden="1">
      <c r="A503" s="428"/>
      <c r="B503" s="428"/>
      <c r="C503" s="428"/>
      <c r="D503" s="428"/>
      <c r="E503" s="428"/>
      <c r="F503" s="428"/>
      <c r="G503" s="428"/>
      <c r="H503" s="428"/>
      <c r="I503" s="428"/>
      <c r="J503" s="428"/>
      <c r="K503" s="428"/>
      <c r="L503" s="428"/>
      <c r="M503" s="428"/>
      <c r="N503" s="428"/>
      <c r="O503" s="428"/>
      <c r="P503" s="428"/>
      <c r="Q503" s="428"/>
      <c r="R503" s="428"/>
      <c r="S503" s="428"/>
      <c r="T503" s="428"/>
      <c r="U503" s="428"/>
      <c r="V503" s="428"/>
      <c r="W503" s="428"/>
      <c r="X503" s="428"/>
      <c r="Y503" s="428"/>
      <c r="Z503" s="428"/>
    </row>
    <row r="504" spans="1:26" ht="14" hidden="1">
      <c r="A504" s="428"/>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row>
    <row r="505" spans="1:26" ht="14" hidden="1">
      <c r="A505" s="428"/>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row>
    <row r="506" spans="1:26" ht="14" hidden="1">
      <c r="A506" s="428"/>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row>
    <row r="507" spans="1:26" ht="14" hidden="1">
      <c r="A507" s="428"/>
      <c r="B507" s="428"/>
      <c r="C507" s="428"/>
      <c r="D507" s="428"/>
      <c r="E507" s="428"/>
      <c r="F507" s="428"/>
      <c r="G507" s="428"/>
      <c r="H507" s="428"/>
      <c r="I507" s="428"/>
      <c r="J507" s="428"/>
      <c r="K507" s="428"/>
      <c r="L507" s="428"/>
      <c r="M507" s="428"/>
      <c r="N507" s="428"/>
      <c r="O507" s="428"/>
      <c r="P507" s="428"/>
      <c r="Q507" s="428"/>
      <c r="R507" s="428"/>
      <c r="S507" s="428"/>
      <c r="T507" s="428"/>
      <c r="U507" s="428"/>
      <c r="V507" s="428"/>
      <c r="W507" s="428"/>
      <c r="X507" s="428"/>
      <c r="Y507" s="428"/>
      <c r="Z507" s="428"/>
    </row>
    <row r="508" spans="1:26" ht="14" hidden="1">
      <c r="A508" s="428"/>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row>
    <row r="509" spans="1:26" ht="14" hidden="1">
      <c r="A509" s="428"/>
      <c r="B509" s="428"/>
      <c r="C509" s="428"/>
      <c r="D509" s="428"/>
      <c r="E509" s="428"/>
      <c r="F509" s="428"/>
      <c r="G509" s="428"/>
      <c r="H509" s="428"/>
      <c r="I509" s="428"/>
      <c r="J509" s="428"/>
      <c r="K509" s="428"/>
      <c r="L509" s="428"/>
      <c r="M509" s="428"/>
      <c r="N509" s="428"/>
      <c r="O509" s="428"/>
      <c r="P509" s="428"/>
      <c r="Q509" s="428"/>
      <c r="R509" s="428"/>
      <c r="S509" s="428"/>
      <c r="T509" s="428"/>
      <c r="U509" s="428"/>
      <c r="V509" s="428"/>
      <c r="W509" s="428"/>
      <c r="X509" s="428"/>
      <c r="Y509" s="428"/>
      <c r="Z509" s="428"/>
    </row>
    <row r="510" spans="1:26" ht="14" hidden="1">
      <c r="A510" s="428"/>
      <c r="B510" s="428"/>
      <c r="C510" s="428"/>
      <c r="D510" s="428"/>
      <c r="E510" s="428"/>
      <c r="F510" s="428"/>
      <c r="G510" s="428"/>
      <c r="H510" s="428"/>
      <c r="I510" s="428"/>
      <c r="J510" s="428"/>
      <c r="K510" s="428"/>
      <c r="L510" s="428"/>
      <c r="M510" s="428"/>
      <c r="N510" s="428"/>
      <c r="O510" s="428"/>
      <c r="P510" s="428"/>
      <c r="Q510" s="428"/>
      <c r="R510" s="428"/>
      <c r="S510" s="428"/>
      <c r="T510" s="428"/>
      <c r="U510" s="428"/>
      <c r="V510" s="428"/>
      <c r="W510" s="428"/>
      <c r="X510" s="428"/>
      <c r="Y510" s="428"/>
      <c r="Z510" s="428"/>
    </row>
    <row r="511" spans="1:26" ht="14" hidden="1">
      <c r="A511" s="428"/>
      <c r="B511" s="428"/>
      <c r="C511" s="428"/>
      <c r="D511" s="428"/>
      <c r="E511" s="428"/>
      <c r="F511" s="428"/>
      <c r="G511" s="428"/>
      <c r="H511" s="428"/>
      <c r="I511" s="428"/>
      <c r="J511" s="428"/>
      <c r="K511" s="428"/>
      <c r="L511" s="428"/>
      <c r="M511" s="428"/>
      <c r="N511" s="428"/>
      <c r="O511" s="428"/>
      <c r="P511" s="428"/>
      <c r="Q511" s="428"/>
      <c r="R511" s="428"/>
      <c r="S511" s="428"/>
      <c r="T511" s="428"/>
      <c r="U511" s="428"/>
      <c r="V511" s="428"/>
      <c r="W511" s="428"/>
      <c r="X511" s="428"/>
      <c r="Y511" s="428"/>
      <c r="Z511" s="428"/>
    </row>
    <row r="512" spans="1:26" ht="14" hidden="1">
      <c r="A512" s="428"/>
      <c r="B512" s="428"/>
      <c r="C512" s="428"/>
      <c r="D512" s="428"/>
      <c r="E512" s="428"/>
      <c r="F512" s="428"/>
      <c r="G512" s="428"/>
      <c r="H512" s="428"/>
      <c r="I512" s="428"/>
      <c r="J512" s="428"/>
      <c r="K512" s="428"/>
      <c r="L512" s="428"/>
      <c r="M512" s="428"/>
      <c r="N512" s="428"/>
      <c r="O512" s="428"/>
      <c r="P512" s="428"/>
      <c r="Q512" s="428"/>
      <c r="R512" s="428"/>
      <c r="S512" s="428"/>
      <c r="T512" s="428"/>
      <c r="U512" s="428"/>
      <c r="V512" s="428"/>
      <c r="W512" s="428"/>
      <c r="X512" s="428"/>
      <c r="Y512" s="428"/>
      <c r="Z512" s="428"/>
    </row>
    <row r="513" spans="1:26" ht="14" hidden="1">
      <c r="A513" s="428"/>
      <c r="B513" s="428"/>
      <c r="C513" s="428"/>
      <c r="D513" s="428"/>
      <c r="E513" s="428"/>
      <c r="F513" s="428"/>
      <c r="G513" s="428"/>
      <c r="H513" s="428"/>
      <c r="I513" s="428"/>
      <c r="J513" s="428"/>
      <c r="K513" s="428"/>
      <c r="L513" s="428"/>
      <c r="M513" s="428"/>
      <c r="N513" s="428"/>
      <c r="O513" s="428"/>
      <c r="P513" s="428"/>
      <c r="Q513" s="428"/>
      <c r="R513" s="428"/>
      <c r="S513" s="428"/>
      <c r="T513" s="428"/>
      <c r="U513" s="428"/>
      <c r="V513" s="428"/>
      <c r="W513" s="428"/>
      <c r="X513" s="428"/>
      <c r="Y513" s="428"/>
      <c r="Z513" s="428"/>
    </row>
    <row r="514" spans="1:26" ht="14" hidden="1">
      <c r="A514" s="428"/>
      <c r="B514" s="428"/>
      <c r="C514" s="428"/>
      <c r="D514" s="428"/>
      <c r="E514" s="428"/>
      <c r="F514" s="428"/>
      <c r="G514" s="428"/>
      <c r="H514" s="428"/>
      <c r="I514" s="428"/>
      <c r="J514" s="428"/>
      <c r="K514" s="428"/>
      <c r="L514" s="428"/>
      <c r="M514" s="428"/>
      <c r="N514" s="428"/>
      <c r="O514" s="428"/>
      <c r="P514" s="428"/>
      <c r="Q514" s="428"/>
      <c r="R514" s="428"/>
      <c r="S514" s="428"/>
      <c r="T514" s="428"/>
      <c r="U514" s="428"/>
      <c r="V514" s="428"/>
      <c r="W514" s="428"/>
      <c r="X514" s="428"/>
      <c r="Y514" s="428"/>
      <c r="Z514" s="428"/>
    </row>
    <row r="515" spans="1:26" ht="14" hidden="1">
      <c r="A515" s="428"/>
      <c r="B515" s="428"/>
      <c r="C515" s="428"/>
      <c r="D515" s="428"/>
      <c r="E515" s="428"/>
      <c r="F515" s="428"/>
      <c r="G515" s="428"/>
      <c r="H515" s="428"/>
      <c r="I515" s="428"/>
      <c r="J515" s="428"/>
      <c r="K515" s="428"/>
      <c r="L515" s="428"/>
      <c r="M515" s="428"/>
      <c r="N515" s="428"/>
      <c r="O515" s="428"/>
      <c r="P515" s="428"/>
      <c r="Q515" s="428"/>
      <c r="R515" s="428"/>
      <c r="S515" s="428"/>
      <c r="T515" s="428"/>
      <c r="U515" s="428"/>
      <c r="V515" s="428"/>
      <c r="W515" s="428"/>
      <c r="X515" s="428"/>
      <c r="Y515" s="428"/>
      <c r="Z515" s="428"/>
    </row>
    <row r="516" spans="1:26" ht="14" hidden="1">
      <c r="A516" s="428"/>
      <c r="B516" s="428"/>
      <c r="C516" s="428"/>
      <c r="D516" s="428"/>
      <c r="E516" s="428"/>
      <c r="F516" s="428"/>
      <c r="G516" s="428"/>
      <c r="H516" s="428"/>
      <c r="I516" s="428"/>
      <c r="J516" s="428"/>
      <c r="K516" s="428"/>
      <c r="L516" s="428"/>
      <c r="M516" s="428"/>
      <c r="N516" s="428"/>
      <c r="O516" s="428"/>
      <c r="P516" s="428"/>
      <c r="Q516" s="428"/>
      <c r="R516" s="428"/>
      <c r="S516" s="428"/>
      <c r="T516" s="428"/>
      <c r="U516" s="428"/>
      <c r="V516" s="428"/>
      <c r="W516" s="428"/>
      <c r="X516" s="428"/>
      <c r="Y516" s="428"/>
      <c r="Z516" s="428"/>
    </row>
    <row r="517" spans="1:26" ht="14" hidden="1">
      <c r="A517" s="428"/>
      <c r="B517" s="428"/>
      <c r="C517" s="428"/>
      <c r="D517" s="428"/>
      <c r="E517" s="428"/>
      <c r="F517" s="428"/>
      <c r="G517" s="428"/>
      <c r="H517" s="428"/>
      <c r="I517" s="428"/>
      <c r="J517" s="428"/>
      <c r="K517" s="428"/>
      <c r="L517" s="428"/>
      <c r="M517" s="428"/>
      <c r="N517" s="428"/>
      <c r="O517" s="428"/>
      <c r="P517" s="428"/>
      <c r="Q517" s="428"/>
      <c r="R517" s="428"/>
      <c r="S517" s="428"/>
      <c r="T517" s="428"/>
      <c r="U517" s="428"/>
      <c r="V517" s="428"/>
      <c r="W517" s="428"/>
      <c r="X517" s="428"/>
      <c r="Y517" s="428"/>
      <c r="Z517" s="428"/>
    </row>
    <row r="518" spans="1:26" ht="14" hidden="1">
      <c r="A518" s="428"/>
      <c r="B518" s="428"/>
      <c r="C518" s="428"/>
      <c r="D518" s="428"/>
      <c r="E518" s="428"/>
      <c r="F518" s="428"/>
      <c r="G518" s="428"/>
      <c r="H518" s="428"/>
      <c r="I518" s="428"/>
      <c r="J518" s="428"/>
      <c r="K518" s="428"/>
      <c r="L518" s="428"/>
      <c r="M518" s="428"/>
      <c r="N518" s="428"/>
      <c r="O518" s="428"/>
      <c r="P518" s="428"/>
      <c r="Q518" s="428"/>
      <c r="R518" s="428"/>
      <c r="S518" s="428"/>
      <c r="T518" s="428"/>
      <c r="U518" s="428"/>
      <c r="V518" s="428"/>
      <c r="W518" s="428"/>
      <c r="X518" s="428"/>
      <c r="Y518" s="428"/>
      <c r="Z518" s="428"/>
    </row>
    <row r="519" spans="1:26" ht="14" hidden="1">
      <c r="A519" s="428"/>
      <c r="B519" s="428"/>
      <c r="C519" s="428"/>
      <c r="D519" s="428"/>
      <c r="E519" s="428"/>
      <c r="F519" s="428"/>
      <c r="G519" s="428"/>
      <c r="H519" s="428"/>
      <c r="I519" s="428"/>
      <c r="J519" s="428"/>
      <c r="K519" s="428"/>
      <c r="L519" s="428"/>
      <c r="M519" s="428"/>
      <c r="N519" s="428"/>
      <c r="O519" s="428"/>
      <c r="P519" s="428"/>
      <c r="Q519" s="428"/>
      <c r="R519" s="428"/>
      <c r="S519" s="428"/>
      <c r="T519" s="428"/>
      <c r="U519" s="428"/>
      <c r="V519" s="428"/>
      <c r="W519" s="428"/>
      <c r="X519" s="428"/>
      <c r="Y519" s="428"/>
      <c r="Z519" s="428"/>
    </row>
    <row r="520" spans="1:26" ht="14" hidden="1">
      <c r="A520" s="428"/>
      <c r="B520" s="428"/>
      <c r="C520" s="428"/>
      <c r="D520" s="428"/>
      <c r="E520" s="428"/>
      <c r="F520" s="428"/>
      <c r="G520" s="428"/>
      <c r="H520" s="428"/>
      <c r="I520" s="428"/>
      <c r="J520" s="428"/>
      <c r="K520" s="428"/>
      <c r="L520" s="428"/>
      <c r="M520" s="428"/>
      <c r="N520" s="428"/>
      <c r="O520" s="428"/>
      <c r="P520" s="428"/>
      <c r="Q520" s="428"/>
      <c r="R520" s="428"/>
      <c r="S520" s="428"/>
      <c r="T520" s="428"/>
      <c r="U520" s="428"/>
      <c r="V520" s="428"/>
      <c r="W520" s="428"/>
      <c r="X520" s="428"/>
      <c r="Y520" s="428"/>
      <c r="Z520" s="428"/>
    </row>
    <row r="521" spans="1:26" ht="14" hidden="1">
      <c r="A521" s="428"/>
      <c r="B521" s="428"/>
      <c r="C521" s="428"/>
      <c r="D521" s="428"/>
      <c r="E521" s="428"/>
      <c r="F521" s="428"/>
      <c r="G521" s="428"/>
      <c r="H521" s="428"/>
      <c r="I521" s="428"/>
      <c r="J521" s="428"/>
      <c r="K521" s="428"/>
      <c r="L521" s="428"/>
      <c r="M521" s="428"/>
      <c r="N521" s="428"/>
      <c r="O521" s="428"/>
      <c r="P521" s="428"/>
      <c r="Q521" s="428"/>
      <c r="R521" s="428"/>
      <c r="S521" s="428"/>
      <c r="T521" s="428"/>
      <c r="U521" s="428"/>
      <c r="V521" s="428"/>
      <c r="W521" s="428"/>
      <c r="X521" s="428"/>
      <c r="Y521" s="428"/>
      <c r="Z521" s="428"/>
    </row>
    <row r="522" spans="1:26" ht="14" hidden="1">
      <c r="A522" s="428"/>
      <c r="B522" s="428"/>
      <c r="C522" s="428"/>
      <c r="D522" s="428"/>
      <c r="E522" s="428"/>
      <c r="F522" s="428"/>
      <c r="G522" s="428"/>
      <c r="H522" s="428"/>
      <c r="I522" s="428"/>
      <c r="J522" s="428"/>
      <c r="K522" s="428"/>
      <c r="L522" s="428"/>
      <c r="M522" s="428"/>
      <c r="N522" s="428"/>
      <c r="O522" s="428"/>
      <c r="P522" s="428"/>
      <c r="Q522" s="428"/>
      <c r="R522" s="428"/>
      <c r="S522" s="428"/>
      <c r="T522" s="428"/>
      <c r="U522" s="428"/>
      <c r="V522" s="428"/>
      <c r="W522" s="428"/>
      <c r="X522" s="428"/>
      <c r="Y522" s="428"/>
      <c r="Z522" s="428"/>
    </row>
    <row r="523" spans="1:26" ht="14" hidden="1">
      <c r="A523" s="428"/>
      <c r="B523" s="428"/>
      <c r="C523" s="428"/>
      <c r="D523" s="428"/>
      <c r="E523" s="428"/>
      <c r="F523" s="428"/>
      <c r="G523" s="428"/>
      <c r="H523" s="428"/>
      <c r="I523" s="428"/>
      <c r="J523" s="428"/>
      <c r="K523" s="428"/>
      <c r="L523" s="428"/>
      <c r="M523" s="428"/>
      <c r="N523" s="428"/>
      <c r="O523" s="428"/>
      <c r="P523" s="428"/>
      <c r="Q523" s="428"/>
      <c r="R523" s="428"/>
      <c r="S523" s="428"/>
      <c r="T523" s="428"/>
      <c r="U523" s="428"/>
      <c r="V523" s="428"/>
      <c r="W523" s="428"/>
      <c r="X523" s="428"/>
      <c r="Y523" s="428"/>
      <c r="Z523" s="428"/>
    </row>
    <row r="524" spans="1:26" ht="14" hidden="1">
      <c r="A524" s="428"/>
      <c r="B524" s="428"/>
      <c r="C524" s="428"/>
      <c r="D524" s="428"/>
      <c r="E524" s="428"/>
      <c r="F524" s="428"/>
      <c r="G524" s="428"/>
      <c r="H524" s="428"/>
      <c r="I524" s="428"/>
      <c r="J524" s="428"/>
      <c r="K524" s="428"/>
      <c r="L524" s="428"/>
      <c r="M524" s="428"/>
      <c r="N524" s="428"/>
      <c r="O524" s="428"/>
      <c r="P524" s="428"/>
      <c r="Q524" s="428"/>
      <c r="R524" s="428"/>
      <c r="S524" s="428"/>
      <c r="T524" s="428"/>
      <c r="U524" s="428"/>
      <c r="V524" s="428"/>
      <c r="W524" s="428"/>
      <c r="X524" s="428"/>
      <c r="Y524" s="428"/>
      <c r="Z524" s="428"/>
    </row>
    <row r="525" spans="1:26" ht="14" hidden="1">
      <c r="A525" s="428"/>
      <c r="B525" s="428"/>
      <c r="C525" s="428"/>
      <c r="D525" s="428"/>
      <c r="E525" s="428"/>
      <c r="F525" s="428"/>
      <c r="G525" s="428"/>
      <c r="H525" s="428"/>
      <c r="I525" s="428"/>
      <c r="J525" s="428"/>
      <c r="K525" s="428"/>
      <c r="L525" s="428"/>
      <c r="M525" s="428"/>
      <c r="N525" s="428"/>
      <c r="O525" s="428"/>
      <c r="P525" s="428"/>
      <c r="Q525" s="428"/>
      <c r="R525" s="428"/>
      <c r="S525" s="428"/>
      <c r="T525" s="428"/>
      <c r="U525" s="428"/>
      <c r="V525" s="428"/>
      <c r="W525" s="428"/>
      <c r="X525" s="428"/>
      <c r="Y525" s="428"/>
      <c r="Z525" s="428"/>
    </row>
    <row r="526" spans="1:26" ht="14" hidden="1">
      <c r="A526" s="428"/>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row>
    <row r="527" spans="1:26" ht="14" hidden="1">
      <c r="A527" s="428"/>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row>
    <row r="528" spans="1:26" ht="14" hidden="1">
      <c r="A528" s="428"/>
      <c r="B528" s="428"/>
      <c r="C528" s="428"/>
      <c r="D528" s="428"/>
      <c r="E528" s="428"/>
      <c r="F528" s="428"/>
      <c r="G528" s="428"/>
      <c r="H528" s="428"/>
      <c r="I528" s="428"/>
      <c r="J528" s="428"/>
      <c r="K528" s="428"/>
      <c r="L528" s="428"/>
      <c r="M528" s="428"/>
      <c r="N528" s="428"/>
      <c r="O528" s="428"/>
      <c r="P528" s="428"/>
      <c r="Q528" s="428"/>
      <c r="R528" s="428"/>
      <c r="S528" s="428"/>
      <c r="T528" s="428"/>
      <c r="U528" s="428"/>
      <c r="V528" s="428"/>
      <c r="W528" s="428"/>
      <c r="X528" s="428"/>
      <c r="Y528" s="428"/>
      <c r="Z528" s="428"/>
    </row>
    <row r="529" spans="1:26" ht="14" hidden="1">
      <c r="A529" s="428"/>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row>
    <row r="530" spans="1:26" ht="14" hidden="1">
      <c r="A530" s="428"/>
      <c r="B530" s="428"/>
      <c r="C530" s="428"/>
      <c r="D530" s="428"/>
      <c r="E530" s="428"/>
      <c r="F530" s="428"/>
      <c r="G530" s="428"/>
      <c r="H530" s="428"/>
      <c r="I530" s="428"/>
      <c r="J530" s="428"/>
      <c r="K530" s="428"/>
      <c r="L530" s="428"/>
      <c r="M530" s="428"/>
      <c r="N530" s="428"/>
      <c r="O530" s="428"/>
      <c r="P530" s="428"/>
      <c r="Q530" s="428"/>
      <c r="R530" s="428"/>
      <c r="S530" s="428"/>
      <c r="T530" s="428"/>
      <c r="U530" s="428"/>
      <c r="V530" s="428"/>
      <c r="W530" s="428"/>
      <c r="X530" s="428"/>
      <c r="Y530" s="428"/>
      <c r="Z530" s="428"/>
    </row>
    <row r="531" spans="1:26" ht="14" hidden="1">
      <c r="A531" s="428"/>
      <c r="B531" s="428"/>
      <c r="C531" s="428"/>
      <c r="D531" s="428"/>
      <c r="E531" s="428"/>
      <c r="F531" s="428"/>
      <c r="G531" s="428"/>
      <c r="H531" s="428"/>
      <c r="I531" s="428"/>
      <c r="J531" s="428"/>
      <c r="K531" s="428"/>
      <c r="L531" s="428"/>
      <c r="M531" s="428"/>
      <c r="N531" s="428"/>
      <c r="O531" s="428"/>
      <c r="P531" s="428"/>
      <c r="Q531" s="428"/>
      <c r="R531" s="428"/>
      <c r="S531" s="428"/>
      <c r="T531" s="428"/>
      <c r="U531" s="428"/>
      <c r="V531" s="428"/>
      <c r="W531" s="428"/>
      <c r="X531" s="428"/>
      <c r="Y531" s="428"/>
      <c r="Z531" s="428"/>
    </row>
    <row r="532" spans="1:26" ht="14" hidden="1">
      <c r="A532" s="428"/>
      <c r="B532" s="428"/>
      <c r="C532" s="428"/>
      <c r="D532" s="428"/>
      <c r="E532" s="428"/>
      <c r="F532" s="428"/>
      <c r="G532" s="428"/>
      <c r="H532" s="428"/>
      <c r="I532" s="428"/>
      <c r="J532" s="428"/>
      <c r="K532" s="428"/>
      <c r="L532" s="428"/>
      <c r="M532" s="428"/>
      <c r="N532" s="428"/>
      <c r="O532" s="428"/>
      <c r="P532" s="428"/>
      <c r="Q532" s="428"/>
      <c r="R532" s="428"/>
      <c r="S532" s="428"/>
      <c r="T532" s="428"/>
      <c r="U532" s="428"/>
      <c r="V532" s="428"/>
      <c r="W532" s="428"/>
      <c r="X532" s="428"/>
      <c r="Y532" s="428"/>
      <c r="Z532" s="428"/>
    </row>
    <row r="533" spans="1:26" ht="14" hidden="1">
      <c r="A533" s="428"/>
      <c r="B533" s="428"/>
      <c r="C533" s="428"/>
      <c r="D533" s="428"/>
      <c r="E533" s="428"/>
      <c r="F533" s="428"/>
      <c r="G533" s="428"/>
      <c r="H533" s="428"/>
      <c r="I533" s="428"/>
      <c r="J533" s="428"/>
      <c r="K533" s="428"/>
      <c r="L533" s="428"/>
      <c r="M533" s="428"/>
      <c r="N533" s="428"/>
      <c r="O533" s="428"/>
      <c r="P533" s="428"/>
      <c r="Q533" s="428"/>
      <c r="R533" s="428"/>
      <c r="S533" s="428"/>
      <c r="T533" s="428"/>
      <c r="U533" s="428"/>
      <c r="V533" s="428"/>
      <c r="W533" s="428"/>
      <c r="X533" s="428"/>
      <c r="Y533" s="428"/>
      <c r="Z533" s="428"/>
    </row>
    <row r="534" spans="1:26" ht="14" hidden="1">
      <c r="A534" s="428"/>
      <c r="B534" s="428"/>
      <c r="C534" s="428"/>
      <c r="D534" s="428"/>
      <c r="E534" s="428"/>
      <c r="F534" s="428"/>
      <c r="G534" s="428"/>
      <c r="H534" s="428"/>
      <c r="I534" s="428"/>
      <c r="J534" s="428"/>
      <c r="K534" s="428"/>
      <c r="L534" s="428"/>
      <c r="M534" s="428"/>
      <c r="N534" s="428"/>
      <c r="O534" s="428"/>
      <c r="P534" s="428"/>
      <c r="Q534" s="428"/>
      <c r="R534" s="428"/>
      <c r="S534" s="428"/>
      <c r="T534" s="428"/>
      <c r="U534" s="428"/>
      <c r="V534" s="428"/>
      <c r="W534" s="428"/>
      <c r="X534" s="428"/>
      <c r="Y534" s="428"/>
      <c r="Z534" s="428"/>
    </row>
    <row r="535" spans="1:26" ht="14" hidden="1">
      <c r="A535" s="428"/>
      <c r="B535" s="428"/>
      <c r="C535" s="428"/>
      <c r="D535" s="428"/>
      <c r="E535" s="428"/>
      <c r="F535" s="428"/>
      <c r="G535" s="428"/>
      <c r="H535" s="428"/>
      <c r="I535" s="428"/>
      <c r="J535" s="428"/>
      <c r="K535" s="428"/>
      <c r="L535" s="428"/>
      <c r="M535" s="428"/>
      <c r="N535" s="428"/>
      <c r="O535" s="428"/>
      <c r="P535" s="428"/>
      <c r="Q535" s="428"/>
      <c r="R535" s="428"/>
      <c r="S535" s="428"/>
      <c r="T535" s="428"/>
      <c r="U535" s="428"/>
      <c r="V535" s="428"/>
      <c r="W535" s="428"/>
      <c r="X535" s="428"/>
      <c r="Y535" s="428"/>
      <c r="Z535" s="428"/>
    </row>
    <row r="536" spans="1:26" ht="14" hidden="1">
      <c r="A536" s="428"/>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row>
    <row r="537" spans="1:26" ht="14" hidden="1">
      <c r="A537" s="428"/>
      <c r="B537" s="428"/>
      <c r="C537" s="428"/>
      <c r="D537" s="428"/>
      <c r="E537" s="428"/>
      <c r="F537" s="428"/>
      <c r="G537" s="428"/>
      <c r="H537" s="428"/>
      <c r="I537" s="428"/>
      <c r="J537" s="428"/>
      <c r="K537" s="428"/>
      <c r="L537" s="428"/>
      <c r="M537" s="428"/>
      <c r="N537" s="428"/>
      <c r="O537" s="428"/>
      <c r="P537" s="428"/>
      <c r="Q537" s="428"/>
      <c r="R537" s="428"/>
      <c r="S537" s="428"/>
      <c r="T537" s="428"/>
      <c r="U537" s="428"/>
      <c r="V537" s="428"/>
      <c r="W537" s="428"/>
      <c r="X537" s="428"/>
      <c r="Y537" s="428"/>
      <c r="Z537" s="428"/>
    </row>
    <row r="538" spans="1:26" ht="14" hidden="1">
      <c r="A538" s="428"/>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row>
    <row r="539" spans="1:26" ht="14" hidden="1">
      <c r="A539" s="428"/>
      <c r="B539" s="428"/>
      <c r="C539" s="428"/>
      <c r="D539" s="428"/>
      <c r="E539" s="428"/>
      <c r="F539" s="428"/>
      <c r="G539" s="428"/>
      <c r="H539" s="428"/>
      <c r="I539" s="428"/>
      <c r="J539" s="428"/>
      <c r="K539" s="428"/>
      <c r="L539" s="428"/>
      <c r="M539" s="428"/>
      <c r="N539" s="428"/>
      <c r="O539" s="428"/>
      <c r="P539" s="428"/>
      <c r="Q539" s="428"/>
      <c r="R539" s="428"/>
      <c r="S539" s="428"/>
      <c r="T539" s="428"/>
      <c r="U539" s="428"/>
      <c r="V539" s="428"/>
      <c r="W539" s="428"/>
      <c r="X539" s="428"/>
      <c r="Y539" s="428"/>
      <c r="Z539" s="428"/>
    </row>
    <row r="540" spans="1:26" ht="14" hidden="1">
      <c r="A540" s="428"/>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row>
    <row r="541" spans="1:26" ht="14" hidden="1">
      <c r="A541" s="428"/>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row>
    <row r="542" spans="1:26" ht="14" hidden="1">
      <c r="A542" s="428"/>
      <c r="B542" s="428"/>
      <c r="C542" s="428"/>
      <c r="D542" s="428"/>
      <c r="E542" s="428"/>
      <c r="F542" s="428"/>
      <c r="G542" s="428"/>
      <c r="H542" s="428"/>
      <c r="I542" s="428"/>
      <c r="J542" s="428"/>
      <c r="K542" s="428"/>
      <c r="L542" s="428"/>
      <c r="M542" s="428"/>
      <c r="N542" s="428"/>
      <c r="O542" s="428"/>
      <c r="P542" s="428"/>
      <c r="Q542" s="428"/>
      <c r="R542" s="428"/>
      <c r="S542" s="428"/>
      <c r="T542" s="428"/>
      <c r="U542" s="428"/>
      <c r="V542" s="428"/>
      <c r="W542" s="428"/>
      <c r="X542" s="428"/>
      <c r="Y542" s="428"/>
      <c r="Z542" s="428"/>
    </row>
    <row r="543" spans="1:26" ht="14" hidden="1">
      <c r="A543" s="428"/>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row>
    <row r="544" spans="1:26" ht="14" hidden="1">
      <c r="A544" s="428"/>
      <c r="B544" s="428"/>
      <c r="C544" s="428"/>
      <c r="D544" s="428"/>
      <c r="E544" s="428"/>
      <c r="F544" s="428"/>
      <c r="G544" s="428"/>
      <c r="H544" s="428"/>
      <c r="I544" s="428"/>
      <c r="J544" s="428"/>
      <c r="K544" s="428"/>
      <c r="L544" s="428"/>
      <c r="M544" s="428"/>
      <c r="N544" s="428"/>
      <c r="O544" s="428"/>
      <c r="P544" s="428"/>
      <c r="Q544" s="428"/>
      <c r="R544" s="428"/>
      <c r="S544" s="428"/>
      <c r="T544" s="428"/>
      <c r="U544" s="428"/>
      <c r="V544" s="428"/>
      <c r="W544" s="428"/>
      <c r="X544" s="428"/>
      <c r="Y544" s="428"/>
      <c r="Z544" s="428"/>
    </row>
    <row r="545" spans="1:26" ht="14" hidden="1">
      <c r="A545" s="428"/>
      <c r="B545" s="428"/>
      <c r="C545" s="428"/>
      <c r="D545" s="428"/>
      <c r="E545" s="428"/>
      <c r="F545" s="428"/>
      <c r="G545" s="428"/>
      <c r="H545" s="428"/>
      <c r="I545" s="428"/>
      <c r="J545" s="428"/>
      <c r="K545" s="428"/>
      <c r="L545" s="428"/>
      <c r="M545" s="428"/>
      <c r="N545" s="428"/>
      <c r="O545" s="428"/>
      <c r="P545" s="428"/>
      <c r="Q545" s="428"/>
      <c r="R545" s="428"/>
      <c r="S545" s="428"/>
      <c r="T545" s="428"/>
      <c r="U545" s="428"/>
      <c r="V545" s="428"/>
      <c r="W545" s="428"/>
      <c r="X545" s="428"/>
      <c r="Y545" s="428"/>
      <c r="Z545" s="428"/>
    </row>
    <row r="546" spans="1:26" ht="14" hidden="1">
      <c r="A546" s="428"/>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row>
    <row r="547" spans="1:26" ht="14" hidden="1">
      <c r="A547" s="428"/>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row>
    <row r="548" spans="1:26" ht="14" hidden="1">
      <c r="A548" s="428"/>
      <c r="B548" s="428"/>
      <c r="C548" s="428"/>
      <c r="D548" s="428"/>
      <c r="E548" s="428"/>
      <c r="F548" s="428"/>
      <c r="G548" s="428"/>
      <c r="H548" s="428"/>
      <c r="I548" s="428"/>
      <c r="J548" s="428"/>
      <c r="K548" s="428"/>
      <c r="L548" s="428"/>
      <c r="M548" s="428"/>
      <c r="N548" s="428"/>
      <c r="O548" s="428"/>
      <c r="P548" s="428"/>
      <c r="Q548" s="428"/>
      <c r="R548" s="428"/>
      <c r="S548" s="428"/>
      <c r="T548" s="428"/>
      <c r="U548" s="428"/>
      <c r="V548" s="428"/>
      <c r="W548" s="428"/>
      <c r="X548" s="428"/>
      <c r="Y548" s="428"/>
      <c r="Z548" s="428"/>
    </row>
    <row r="549" spans="1:26" ht="14" hidden="1">
      <c r="A549" s="428"/>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row>
    <row r="550" spans="1:26" ht="14" hidden="1">
      <c r="A550" s="428"/>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row>
    <row r="551" spans="1:26" ht="14" hidden="1">
      <c r="A551" s="428"/>
      <c r="B551" s="428"/>
      <c r="C551" s="428"/>
      <c r="D551" s="428"/>
      <c r="E551" s="428"/>
      <c r="F551" s="428"/>
      <c r="G551" s="428"/>
      <c r="H551" s="428"/>
      <c r="I551" s="428"/>
      <c r="J551" s="428"/>
      <c r="K551" s="428"/>
      <c r="L551" s="428"/>
      <c r="M551" s="428"/>
      <c r="N551" s="428"/>
      <c r="O551" s="428"/>
      <c r="P551" s="428"/>
      <c r="Q551" s="428"/>
      <c r="R551" s="428"/>
      <c r="S551" s="428"/>
      <c r="T551" s="428"/>
      <c r="U551" s="428"/>
      <c r="V551" s="428"/>
      <c r="W551" s="428"/>
      <c r="X551" s="428"/>
      <c r="Y551" s="428"/>
      <c r="Z551" s="428"/>
    </row>
    <row r="552" spans="1:26" ht="14" hidden="1">
      <c r="A552" s="428"/>
      <c r="B552" s="428"/>
      <c r="C552" s="428"/>
      <c r="D552" s="428"/>
      <c r="E552" s="428"/>
      <c r="F552" s="428"/>
      <c r="G552" s="428"/>
      <c r="H552" s="428"/>
      <c r="I552" s="428"/>
      <c r="J552" s="428"/>
      <c r="K552" s="428"/>
      <c r="L552" s="428"/>
      <c r="M552" s="428"/>
      <c r="N552" s="428"/>
      <c r="O552" s="428"/>
      <c r="P552" s="428"/>
      <c r="Q552" s="428"/>
      <c r="R552" s="428"/>
      <c r="S552" s="428"/>
      <c r="T552" s="428"/>
      <c r="U552" s="428"/>
      <c r="V552" s="428"/>
      <c r="W552" s="428"/>
      <c r="X552" s="428"/>
      <c r="Y552" s="428"/>
      <c r="Z552" s="428"/>
    </row>
    <row r="553" spans="1:26" ht="14" hidden="1">
      <c r="A553" s="428"/>
      <c r="B553" s="428"/>
      <c r="C553" s="428"/>
      <c r="D553" s="428"/>
      <c r="E553" s="428"/>
      <c r="F553" s="428"/>
      <c r="G553" s="428"/>
      <c r="H553" s="428"/>
      <c r="I553" s="428"/>
      <c r="J553" s="428"/>
      <c r="K553" s="428"/>
      <c r="L553" s="428"/>
      <c r="M553" s="428"/>
      <c r="N553" s="428"/>
      <c r="O553" s="428"/>
      <c r="P553" s="428"/>
      <c r="Q553" s="428"/>
      <c r="R553" s="428"/>
      <c r="S553" s="428"/>
      <c r="T553" s="428"/>
      <c r="U553" s="428"/>
      <c r="V553" s="428"/>
      <c r="W553" s="428"/>
      <c r="X553" s="428"/>
      <c r="Y553" s="428"/>
      <c r="Z553" s="428"/>
    </row>
    <row r="554" spans="1:26" ht="14" hidden="1">
      <c r="A554" s="428"/>
      <c r="B554" s="428"/>
      <c r="C554" s="428"/>
      <c r="D554" s="428"/>
      <c r="E554" s="428"/>
      <c r="F554" s="428"/>
      <c r="G554" s="428"/>
      <c r="H554" s="428"/>
      <c r="I554" s="428"/>
      <c r="J554" s="428"/>
      <c r="K554" s="428"/>
      <c r="L554" s="428"/>
      <c r="M554" s="428"/>
      <c r="N554" s="428"/>
      <c r="O554" s="428"/>
      <c r="P554" s="428"/>
      <c r="Q554" s="428"/>
      <c r="R554" s="428"/>
      <c r="S554" s="428"/>
      <c r="T554" s="428"/>
      <c r="U554" s="428"/>
      <c r="V554" s="428"/>
      <c r="W554" s="428"/>
      <c r="X554" s="428"/>
      <c r="Y554" s="428"/>
      <c r="Z554" s="428"/>
    </row>
    <row r="555" spans="1:26" ht="14" hidden="1">
      <c r="A555" s="428"/>
      <c r="B555" s="428"/>
      <c r="C555" s="428"/>
      <c r="D555" s="428"/>
      <c r="E555" s="428"/>
      <c r="F555" s="428"/>
      <c r="G555" s="428"/>
      <c r="H555" s="428"/>
      <c r="I555" s="428"/>
      <c r="J555" s="428"/>
      <c r="K555" s="428"/>
      <c r="L555" s="428"/>
      <c r="M555" s="428"/>
      <c r="N555" s="428"/>
      <c r="O555" s="428"/>
      <c r="P555" s="428"/>
      <c r="Q555" s="428"/>
      <c r="R555" s="428"/>
      <c r="S555" s="428"/>
      <c r="T555" s="428"/>
      <c r="U555" s="428"/>
      <c r="V555" s="428"/>
      <c r="W555" s="428"/>
      <c r="X555" s="428"/>
      <c r="Y555" s="428"/>
      <c r="Z555" s="428"/>
    </row>
    <row r="556" spans="1:26" ht="14" hidden="1">
      <c r="A556" s="428"/>
      <c r="B556" s="428"/>
      <c r="C556" s="428"/>
      <c r="D556" s="428"/>
      <c r="E556" s="428"/>
      <c r="F556" s="428"/>
      <c r="G556" s="428"/>
      <c r="H556" s="428"/>
      <c r="I556" s="428"/>
      <c r="J556" s="428"/>
      <c r="K556" s="428"/>
      <c r="L556" s="428"/>
      <c r="M556" s="428"/>
      <c r="N556" s="428"/>
      <c r="O556" s="428"/>
      <c r="P556" s="428"/>
      <c r="Q556" s="428"/>
      <c r="R556" s="428"/>
      <c r="S556" s="428"/>
      <c r="T556" s="428"/>
      <c r="U556" s="428"/>
      <c r="V556" s="428"/>
      <c r="W556" s="428"/>
      <c r="X556" s="428"/>
      <c r="Y556" s="428"/>
      <c r="Z556" s="428"/>
    </row>
    <row r="557" spans="1:26" ht="14" hidden="1">
      <c r="A557" s="428"/>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row>
    <row r="558" spans="1:26" ht="14" hidden="1">
      <c r="A558" s="428"/>
      <c r="B558" s="428"/>
      <c r="C558" s="428"/>
      <c r="D558" s="428"/>
      <c r="E558" s="428"/>
      <c r="F558" s="428"/>
      <c r="G558" s="428"/>
      <c r="H558" s="428"/>
      <c r="I558" s="428"/>
      <c r="J558" s="428"/>
      <c r="K558" s="428"/>
      <c r="L558" s="428"/>
      <c r="M558" s="428"/>
      <c r="N558" s="428"/>
      <c r="O558" s="428"/>
      <c r="P558" s="428"/>
      <c r="Q558" s="428"/>
      <c r="R558" s="428"/>
      <c r="S558" s="428"/>
      <c r="T558" s="428"/>
      <c r="U558" s="428"/>
      <c r="V558" s="428"/>
      <c r="W558" s="428"/>
      <c r="X558" s="428"/>
      <c r="Y558" s="428"/>
      <c r="Z558" s="428"/>
    </row>
    <row r="559" spans="1:26" ht="14" hidden="1">
      <c r="A559" s="428"/>
      <c r="B559" s="428"/>
      <c r="C559" s="428"/>
      <c r="D559" s="428"/>
      <c r="E559" s="428"/>
      <c r="F559" s="428"/>
      <c r="G559" s="428"/>
      <c r="H559" s="428"/>
      <c r="I559" s="428"/>
      <c r="J559" s="428"/>
      <c r="K559" s="428"/>
      <c r="L559" s="428"/>
      <c r="M559" s="428"/>
      <c r="N559" s="428"/>
      <c r="O559" s="428"/>
      <c r="P559" s="428"/>
      <c r="Q559" s="428"/>
      <c r="R559" s="428"/>
      <c r="S559" s="428"/>
      <c r="T559" s="428"/>
      <c r="U559" s="428"/>
      <c r="V559" s="428"/>
      <c r="W559" s="428"/>
      <c r="X559" s="428"/>
      <c r="Y559" s="428"/>
      <c r="Z559" s="428"/>
    </row>
    <row r="560" spans="1:26" ht="14" hidden="1">
      <c r="A560" s="428"/>
      <c r="B560" s="428"/>
      <c r="C560" s="428"/>
      <c r="D560" s="428"/>
      <c r="E560" s="428"/>
      <c r="F560" s="428"/>
      <c r="G560" s="428"/>
      <c r="H560" s="428"/>
      <c r="I560" s="428"/>
      <c r="J560" s="428"/>
      <c r="K560" s="428"/>
      <c r="L560" s="428"/>
      <c r="M560" s="428"/>
      <c r="N560" s="428"/>
      <c r="O560" s="428"/>
      <c r="P560" s="428"/>
      <c r="Q560" s="428"/>
      <c r="R560" s="428"/>
      <c r="S560" s="428"/>
      <c r="T560" s="428"/>
      <c r="U560" s="428"/>
      <c r="V560" s="428"/>
      <c r="W560" s="428"/>
      <c r="X560" s="428"/>
      <c r="Y560" s="428"/>
      <c r="Z560" s="428"/>
    </row>
    <row r="561" spans="1:26" ht="14" hidden="1">
      <c r="A561" s="428"/>
      <c r="B561" s="428"/>
      <c r="C561" s="428"/>
      <c r="D561" s="428"/>
      <c r="E561" s="428"/>
      <c r="F561" s="428"/>
      <c r="G561" s="428"/>
      <c r="H561" s="428"/>
      <c r="I561" s="428"/>
      <c r="J561" s="428"/>
      <c r="K561" s="428"/>
      <c r="L561" s="428"/>
      <c r="M561" s="428"/>
      <c r="N561" s="428"/>
      <c r="O561" s="428"/>
      <c r="P561" s="428"/>
      <c r="Q561" s="428"/>
      <c r="R561" s="428"/>
      <c r="S561" s="428"/>
      <c r="T561" s="428"/>
      <c r="U561" s="428"/>
      <c r="V561" s="428"/>
      <c r="W561" s="428"/>
      <c r="X561" s="428"/>
      <c r="Y561" s="428"/>
      <c r="Z561" s="428"/>
    </row>
    <row r="562" spans="1:26" ht="14" hidden="1">
      <c r="A562" s="428"/>
      <c r="B562" s="428"/>
      <c r="C562" s="428"/>
      <c r="D562" s="428"/>
      <c r="E562" s="428"/>
      <c r="F562" s="428"/>
      <c r="G562" s="428"/>
      <c r="H562" s="428"/>
      <c r="I562" s="428"/>
      <c r="J562" s="428"/>
      <c r="K562" s="428"/>
      <c r="L562" s="428"/>
      <c r="M562" s="428"/>
      <c r="N562" s="428"/>
      <c r="O562" s="428"/>
      <c r="P562" s="428"/>
      <c r="Q562" s="428"/>
      <c r="R562" s="428"/>
      <c r="S562" s="428"/>
      <c r="T562" s="428"/>
      <c r="U562" s="428"/>
      <c r="V562" s="428"/>
      <c r="W562" s="428"/>
      <c r="X562" s="428"/>
      <c r="Y562" s="428"/>
      <c r="Z562" s="428"/>
    </row>
    <row r="563" spans="1:26" ht="14" hidden="1">
      <c r="A563" s="428"/>
      <c r="B563" s="428"/>
      <c r="C563" s="428"/>
      <c r="D563" s="428"/>
      <c r="E563" s="428"/>
      <c r="F563" s="428"/>
      <c r="G563" s="428"/>
      <c r="H563" s="428"/>
      <c r="I563" s="428"/>
      <c r="J563" s="428"/>
      <c r="K563" s="428"/>
      <c r="L563" s="428"/>
      <c r="M563" s="428"/>
      <c r="N563" s="428"/>
      <c r="O563" s="428"/>
      <c r="P563" s="428"/>
      <c r="Q563" s="428"/>
      <c r="R563" s="428"/>
      <c r="S563" s="428"/>
      <c r="T563" s="428"/>
      <c r="U563" s="428"/>
      <c r="V563" s="428"/>
      <c r="W563" s="428"/>
      <c r="X563" s="428"/>
      <c r="Y563" s="428"/>
      <c r="Z563" s="428"/>
    </row>
    <row r="564" spans="1:26" ht="14" hidden="1">
      <c r="A564" s="428"/>
      <c r="B564" s="428"/>
      <c r="C564" s="428"/>
      <c r="D564" s="428"/>
      <c r="E564" s="428"/>
      <c r="F564" s="428"/>
      <c r="G564" s="428"/>
      <c r="H564" s="428"/>
      <c r="I564" s="428"/>
      <c r="J564" s="428"/>
      <c r="K564" s="428"/>
      <c r="L564" s="428"/>
      <c r="M564" s="428"/>
      <c r="N564" s="428"/>
      <c r="O564" s="428"/>
      <c r="P564" s="428"/>
      <c r="Q564" s="428"/>
      <c r="R564" s="428"/>
      <c r="S564" s="428"/>
      <c r="T564" s="428"/>
      <c r="U564" s="428"/>
      <c r="V564" s="428"/>
      <c r="W564" s="428"/>
      <c r="X564" s="428"/>
      <c r="Y564" s="428"/>
      <c r="Z564" s="428"/>
    </row>
    <row r="565" spans="1:26" ht="14" hidden="1">
      <c r="A565" s="428"/>
      <c r="B565" s="428"/>
      <c r="C565" s="428"/>
      <c r="D565" s="428"/>
      <c r="E565" s="428"/>
      <c r="F565" s="428"/>
      <c r="G565" s="428"/>
      <c r="H565" s="428"/>
      <c r="I565" s="428"/>
      <c r="J565" s="428"/>
      <c r="K565" s="428"/>
      <c r="L565" s="428"/>
      <c r="M565" s="428"/>
      <c r="N565" s="428"/>
      <c r="O565" s="428"/>
      <c r="P565" s="428"/>
      <c r="Q565" s="428"/>
      <c r="R565" s="428"/>
      <c r="S565" s="428"/>
      <c r="T565" s="428"/>
      <c r="U565" s="428"/>
      <c r="V565" s="428"/>
      <c r="W565" s="428"/>
      <c r="X565" s="428"/>
      <c r="Y565" s="428"/>
      <c r="Z565" s="428"/>
    </row>
    <row r="566" spans="1:26" ht="14" hidden="1">
      <c r="A566" s="428"/>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row>
    <row r="567" spans="1:26" ht="14" hidden="1">
      <c r="A567" s="428"/>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row>
    <row r="568" spans="1:26" ht="14" hidden="1">
      <c r="A568" s="428"/>
      <c r="B568" s="428"/>
      <c r="C568" s="428"/>
      <c r="D568" s="428"/>
      <c r="E568" s="428"/>
      <c r="F568" s="428"/>
      <c r="G568" s="428"/>
      <c r="H568" s="428"/>
      <c r="I568" s="428"/>
      <c r="J568" s="428"/>
      <c r="K568" s="428"/>
      <c r="L568" s="428"/>
      <c r="M568" s="428"/>
      <c r="N568" s="428"/>
      <c r="O568" s="428"/>
      <c r="P568" s="428"/>
      <c r="Q568" s="428"/>
      <c r="R568" s="428"/>
      <c r="S568" s="428"/>
      <c r="T568" s="428"/>
      <c r="U568" s="428"/>
      <c r="V568" s="428"/>
      <c r="W568" s="428"/>
      <c r="X568" s="428"/>
      <c r="Y568" s="428"/>
      <c r="Z568" s="428"/>
    </row>
    <row r="569" spans="1:26" ht="14" hidden="1">
      <c r="A569" s="428"/>
      <c r="B569" s="428"/>
      <c r="C569" s="428"/>
      <c r="D569" s="428"/>
      <c r="E569" s="428"/>
      <c r="F569" s="428"/>
      <c r="G569" s="428"/>
      <c r="H569" s="428"/>
      <c r="I569" s="428"/>
      <c r="J569" s="428"/>
      <c r="K569" s="428"/>
      <c r="L569" s="428"/>
      <c r="M569" s="428"/>
      <c r="N569" s="428"/>
      <c r="O569" s="428"/>
      <c r="P569" s="428"/>
      <c r="Q569" s="428"/>
      <c r="R569" s="428"/>
      <c r="S569" s="428"/>
      <c r="T569" s="428"/>
      <c r="U569" s="428"/>
      <c r="V569" s="428"/>
      <c r="W569" s="428"/>
      <c r="X569" s="428"/>
      <c r="Y569" s="428"/>
      <c r="Z569" s="428"/>
    </row>
    <row r="570" spans="1:26" ht="14" hidden="1">
      <c r="A570" s="428"/>
      <c r="B570" s="428"/>
      <c r="C570" s="428"/>
      <c r="D570" s="428"/>
      <c r="E570" s="428"/>
      <c r="F570" s="428"/>
      <c r="G570" s="428"/>
      <c r="H570" s="428"/>
      <c r="I570" s="428"/>
      <c r="J570" s="428"/>
      <c r="K570" s="428"/>
      <c r="L570" s="428"/>
      <c r="M570" s="428"/>
      <c r="N570" s="428"/>
      <c r="O570" s="428"/>
      <c r="P570" s="428"/>
      <c r="Q570" s="428"/>
      <c r="R570" s="428"/>
      <c r="S570" s="428"/>
      <c r="T570" s="428"/>
      <c r="U570" s="428"/>
      <c r="V570" s="428"/>
      <c r="W570" s="428"/>
      <c r="X570" s="428"/>
      <c r="Y570" s="428"/>
      <c r="Z570" s="428"/>
    </row>
    <row r="571" spans="1:26" ht="14" hidden="1">
      <c r="A571" s="428"/>
      <c r="B571" s="428"/>
      <c r="C571" s="428"/>
      <c r="D571" s="428"/>
      <c r="E571" s="428"/>
      <c r="F571" s="428"/>
      <c r="G571" s="428"/>
      <c r="H571" s="428"/>
      <c r="I571" s="428"/>
      <c r="J571" s="428"/>
      <c r="K571" s="428"/>
      <c r="L571" s="428"/>
      <c r="M571" s="428"/>
      <c r="N571" s="428"/>
      <c r="O571" s="428"/>
      <c r="P571" s="428"/>
      <c r="Q571" s="428"/>
      <c r="R571" s="428"/>
      <c r="S571" s="428"/>
      <c r="T571" s="428"/>
      <c r="U571" s="428"/>
      <c r="V571" s="428"/>
      <c r="W571" s="428"/>
      <c r="X571" s="428"/>
      <c r="Y571" s="428"/>
      <c r="Z571" s="428"/>
    </row>
    <row r="572" spans="1:26" ht="14" hidden="1">
      <c r="A572" s="428"/>
      <c r="B572" s="428"/>
      <c r="C572" s="428"/>
      <c r="D572" s="428"/>
      <c r="E572" s="428"/>
      <c r="F572" s="428"/>
      <c r="G572" s="428"/>
      <c r="H572" s="428"/>
      <c r="I572" s="428"/>
      <c r="J572" s="428"/>
      <c r="K572" s="428"/>
      <c r="L572" s="428"/>
      <c r="M572" s="428"/>
      <c r="N572" s="428"/>
      <c r="O572" s="428"/>
      <c r="P572" s="428"/>
      <c r="Q572" s="428"/>
      <c r="R572" s="428"/>
      <c r="S572" s="428"/>
      <c r="T572" s="428"/>
      <c r="U572" s="428"/>
      <c r="V572" s="428"/>
      <c r="W572" s="428"/>
      <c r="X572" s="428"/>
      <c r="Y572" s="428"/>
      <c r="Z572" s="428"/>
    </row>
    <row r="573" spans="1:26" ht="14" hidden="1">
      <c r="A573" s="428"/>
      <c r="B573" s="428"/>
      <c r="C573" s="428"/>
      <c r="D573" s="428"/>
      <c r="E573" s="428"/>
      <c r="F573" s="428"/>
      <c r="G573" s="428"/>
      <c r="H573" s="428"/>
      <c r="I573" s="428"/>
      <c r="J573" s="428"/>
      <c r="K573" s="428"/>
      <c r="L573" s="428"/>
      <c r="M573" s="428"/>
      <c r="N573" s="428"/>
      <c r="O573" s="428"/>
      <c r="P573" s="428"/>
      <c r="Q573" s="428"/>
      <c r="R573" s="428"/>
      <c r="S573" s="428"/>
      <c r="T573" s="428"/>
      <c r="U573" s="428"/>
      <c r="V573" s="428"/>
      <c r="W573" s="428"/>
      <c r="X573" s="428"/>
      <c r="Y573" s="428"/>
      <c r="Z573" s="428"/>
    </row>
    <row r="574" spans="1:26" ht="14" hidden="1">
      <c r="A574" s="428"/>
      <c r="B574" s="428"/>
      <c r="C574" s="428"/>
      <c r="D574" s="428"/>
      <c r="E574" s="428"/>
      <c r="F574" s="428"/>
      <c r="G574" s="428"/>
      <c r="H574" s="428"/>
      <c r="I574" s="428"/>
      <c r="J574" s="428"/>
      <c r="K574" s="428"/>
      <c r="L574" s="428"/>
      <c r="M574" s="428"/>
      <c r="N574" s="428"/>
      <c r="O574" s="428"/>
      <c r="P574" s="428"/>
      <c r="Q574" s="428"/>
      <c r="R574" s="428"/>
      <c r="S574" s="428"/>
      <c r="T574" s="428"/>
      <c r="U574" s="428"/>
      <c r="V574" s="428"/>
      <c r="W574" s="428"/>
      <c r="X574" s="428"/>
      <c r="Y574" s="428"/>
      <c r="Z574" s="428"/>
    </row>
    <row r="575" spans="1:26" ht="14" hidden="1">
      <c r="A575" s="428"/>
      <c r="B575" s="428"/>
      <c r="C575" s="428"/>
      <c r="D575" s="428"/>
      <c r="E575" s="428"/>
      <c r="F575" s="428"/>
      <c r="G575" s="428"/>
      <c r="H575" s="428"/>
      <c r="I575" s="428"/>
      <c r="J575" s="428"/>
      <c r="K575" s="428"/>
      <c r="L575" s="428"/>
      <c r="M575" s="428"/>
      <c r="N575" s="428"/>
      <c r="O575" s="428"/>
      <c r="P575" s="428"/>
      <c r="Q575" s="428"/>
      <c r="R575" s="428"/>
      <c r="S575" s="428"/>
      <c r="T575" s="428"/>
      <c r="U575" s="428"/>
      <c r="V575" s="428"/>
      <c r="W575" s="428"/>
      <c r="X575" s="428"/>
      <c r="Y575" s="428"/>
      <c r="Z575" s="428"/>
    </row>
    <row r="576" spans="1:26" ht="14" hidden="1">
      <c r="A576" s="428"/>
      <c r="B576" s="428"/>
      <c r="C576" s="428"/>
      <c r="D576" s="428"/>
      <c r="E576" s="428"/>
      <c r="F576" s="428"/>
      <c r="G576" s="428"/>
      <c r="H576" s="428"/>
      <c r="I576" s="428"/>
      <c r="J576" s="428"/>
      <c r="K576" s="428"/>
      <c r="L576" s="428"/>
      <c r="M576" s="428"/>
      <c r="N576" s="428"/>
      <c r="O576" s="428"/>
      <c r="P576" s="428"/>
      <c r="Q576" s="428"/>
      <c r="R576" s="428"/>
      <c r="S576" s="428"/>
      <c r="T576" s="428"/>
      <c r="U576" s="428"/>
      <c r="V576" s="428"/>
      <c r="W576" s="428"/>
      <c r="X576" s="428"/>
      <c r="Y576" s="428"/>
      <c r="Z576" s="428"/>
    </row>
    <row r="577" spans="1:26" ht="14" hidden="1">
      <c r="A577" s="428"/>
      <c r="B577" s="428"/>
      <c r="C577" s="428"/>
      <c r="D577" s="428"/>
      <c r="E577" s="428"/>
      <c r="F577" s="428"/>
      <c r="G577" s="428"/>
      <c r="H577" s="428"/>
      <c r="I577" s="428"/>
      <c r="J577" s="428"/>
      <c r="K577" s="428"/>
      <c r="L577" s="428"/>
      <c r="M577" s="428"/>
      <c r="N577" s="428"/>
      <c r="O577" s="428"/>
      <c r="P577" s="428"/>
      <c r="Q577" s="428"/>
      <c r="R577" s="428"/>
      <c r="S577" s="428"/>
      <c r="T577" s="428"/>
      <c r="U577" s="428"/>
      <c r="V577" s="428"/>
      <c r="W577" s="428"/>
      <c r="X577" s="428"/>
      <c r="Y577" s="428"/>
      <c r="Z577" s="428"/>
    </row>
    <row r="578" spans="1:26" ht="14" hidden="1">
      <c r="A578" s="428"/>
      <c r="B578" s="428"/>
      <c r="C578" s="428"/>
      <c r="D578" s="428"/>
      <c r="E578" s="428"/>
      <c r="F578" s="428"/>
      <c r="G578" s="428"/>
      <c r="H578" s="428"/>
      <c r="I578" s="428"/>
      <c r="J578" s="428"/>
      <c r="K578" s="428"/>
      <c r="L578" s="428"/>
      <c r="M578" s="428"/>
      <c r="N578" s="428"/>
      <c r="O578" s="428"/>
      <c r="P578" s="428"/>
      <c r="Q578" s="428"/>
      <c r="R578" s="428"/>
      <c r="S578" s="428"/>
      <c r="T578" s="428"/>
      <c r="U578" s="428"/>
      <c r="V578" s="428"/>
      <c r="W578" s="428"/>
      <c r="X578" s="428"/>
      <c r="Y578" s="428"/>
      <c r="Z578" s="428"/>
    </row>
    <row r="579" spans="1:26" ht="14" hidden="1">
      <c r="A579" s="428"/>
      <c r="B579" s="428"/>
      <c r="C579" s="428"/>
      <c r="D579" s="428"/>
      <c r="E579" s="428"/>
      <c r="F579" s="428"/>
      <c r="G579" s="428"/>
      <c r="H579" s="428"/>
      <c r="I579" s="428"/>
      <c r="J579" s="428"/>
      <c r="K579" s="428"/>
      <c r="L579" s="428"/>
      <c r="M579" s="428"/>
      <c r="N579" s="428"/>
      <c r="O579" s="428"/>
      <c r="P579" s="428"/>
      <c r="Q579" s="428"/>
      <c r="R579" s="428"/>
      <c r="S579" s="428"/>
      <c r="T579" s="428"/>
      <c r="U579" s="428"/>
      <c r="V579" s="428"/>
      <c r="W579" s="428"/>
      <c r="X579" s="428"/>
      <c r="Y579" s="428"/>
      <c r="Z579" s="428"/>
    </row>
    <row r="580" spans="1:26" ht="14" hidden="1">
      <c r="A580" s="428"/>
      <c r="B580" s="428"/>
      <c r="C580" s="428"/>
      <c r="D580" s="428"/>
      <c r="E580" s="428"/>
      <c r="F580" s="428"/>
      <c r="G580" s="428"/>
      <c r="H580" s="428"/>
      <c r="I580" s="428"/>
      <c r="J580" s="428"/>
      <c r="K580" s="428"/>
      <c r="L580" s="428"/>
      <c r="M580" s="428"/>
      <c r="N580" s="428"/>
      <c r="O580" s="428"/>
      <c r="P580" s="428"/>
      <c r="Q580" s="428"/>
      <c r="R580" s="428"/>
      <c r="S580" s="428"/>
      <c r="T580" s="428"/>
      <c r="U580" s="428"/>
      <c r="V580" s="428"/>
      <c r="W580" s="428"/>
      <c r="X580" s="428"/>
      <c r="Y580" s="428"/>
      <c r="Z580" s="428"/>
    </row>
    <row r="581" spans="1:26" ht="14" hidden="1">
      <c r="A581" s="428"/>
      <c r="B581" s="428"/>
      <c r="C581" s="428"/>
      <c r="D581" s="428"/>
      <c r="E581" s="428"/>
      <c r="F581" s="428"/>
      <c r="G581" s="428"/>
      <c r="H581" s="428"/>
      <c r="I581" s="428"/>
      <c r="J581" s="428"/>
      <c r="K581" s="428"/>
      <c r="L581" s="428"/>
      <c r="M581" s="428"/>
      <c r="N581" s="428"/>
      <c r="O581" s="428"/>
      <c r="P581" s="428"/>
      <c r="Q581" s="428"/>
      <c r="R581" s="428"/>
      <c r="S581" s="428"/>
      <c r="T581" s="428"/>
      <c r="U581" s="428"/>
      <c r="V581" s="428"/>
      <c r="W581" s="428"/>
      <c r="X581" s="428"/>
      <c r="Y581" s="428"/>
      <c r="Z581" s="428"/>
    </row>
    <row r="582" spans="1:26" ht="14" hidden="1">
      <c r="A582" s="428"/>
      <c r="B582" s="428"/>
      <c r="C582" s="428"/>
      <c r="D582" s="428"/>
      <c r="E582" s="428"/>
      <c r="F582" s="428"/>
      <c r="G582" s="428"/>
      <c r="H582" s="428"/>
      <c r="I582" s="428"/>
      <c r="J582" s="428"/>
      <c r="K582" s="428"/>
      <c r="L582" s="428"/>
      <c r="M582" s="428"/>
      <c r="N582" s="428"/>
      <c r="O582" s="428"/>
      <c r="P582" s="428"/>
      <c r="Q582" s="428"/>
      <c r="R582" s="428"/>
      <c r="S582" s="428"/>
      <c r="T582" s="428"/>
      <c r="U582" s="428"/>
      <c r="V582" s="428"/>
      <c r="W582" s="428"/>
      <c r="X582" s="428"/>
      <c r="Y582" s="428"/>
      <c r="Z582" s="428"/>
    </row>
    <row r="583" spans="1:26" ht="14" hidden="1">
      <c r="A583" s="428"/>
      <c r="B583" s="428"/>
      <c r="C583" s="428"/>
      <c r="D583" s="428"/>
      <c r="E583" s="428"/>
      <c r="F583" s="428"/>
      <c r="G583" s="428"/>
      <c r="H583" s="428"/>
      <c r="I583" s="428"/>
      <c r="J583" s="428"/>
      <c r="K583" s="428"/>
      <c r="L583" s="428"/>
      <c r="M583" s="428"/>
      <c r="N583" s="428"/>
      <c r="O583" s="428"/>
      <c r="P583" s="428"/>
      <c r="Q583" s="428"/>
      <c r="R583" s="428"/>
      <c r="S583" s="428"/>
      <c r="T583" s="428"/>
      <c r="U583" s="428"/>
      <c r="V583" s="428"/>
      <c r="W583" s="428"/>
      <c r="X583" s="428"/>
      <c r="Y583" s="428"/>
      <c r="Z583" s="428"/>
    </row>
    <row r="584" spans="1:26" ht="14" hidden="1">
      <c r="A584" s="428"/>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row>
    <row r="585" spans="1:26" ht="14" hidden="1">
      <c r="A585" s="428"/>
      <c r="B585" s="428"/>
      <c r="C585" s="428"/>
      <c r="D585" s="428"/>
      <c r="E585" s="428"/>
      <c r="F585" s="428"/>
      <c r="G585" s="428"/>
      <c r="H585" s="428"/>
      <c r="I585" s="428"/>
      <c r="J585" s="428"/>
      <c r="K585" s="428"/>
      <c r="L585" s="428"/>
      <c r="M585" s="428"/>
      <c r="N585" s="428"/>
      <c r="O585" s="428"/>
      <c r="P585" s="428"/>
      <c r="Q585" s="428"/>
      <c r="R585" s="428"/>
      <c r="S585" s="428"/>
      <c r="T585" s="428"/>
      <c r="U585" s="428"/>
      <c r="V585" s="428"/>
      <c r="W585" s="428"/>
      <c r="X585" s="428"/>
      <c r="Y585" s="428"/>
      <c r="Z585" s="428"/>
    </row>
    <row r="586" spans="1:26" ht="14" hidden="1">
      <c r="A586" s="428"/>
      <c r="B586" s="428"/>
      <c r="C586" s="428"/>
      <c r="D586" s="428"/>
      <c r="E586" s="428"/>
      <c r="F586" s="428"/>
      <c r="G586" s="428"/>
      <c r="H586" s="428"/>
      <c r="I586" s="428"/>
      <c r="J586" s="428"/>
      <c r="K586" s="428"/>
      <c r="L586" s="428"/>
      <c r="M586" s="428"/>
      <c r="N586" s="428"/>
      <c r="O586" s="428"/>
      <c r="P586" s="428"/>
      <c r="Q586" s="428"/>
      <c r="R586" s="428"/>
      <c r="S586" s="428"/>
      <c r="T586" s="428"/>
      <c r="U586" s="428"/>
      <c r="V586" s="428"/>
      <c r="W586" s="428"/>
      <c r="X586" s="428"/>
      <c r="Y586" s="428"/>
      <c r="Z586" s="428"/>
    </row>
    <row r="587" spans="1:26" ht="14" hidden="1">
      <c r="A587" s="428"/>
      <c r="B587" s="428"/>
      <c r="C587" s="428"/>
      <c r="D587" s="428"/>
      <c r="E587" s="428"/>
      <c r="F587" s="428"/>
      <c r="G587" s="428"/>
      <c r="H587" s="428"/>
      <c r="I587" s="428"/>
      <c r="J587" s="428"/>
      <c r="K587" s="428"/>
      <c r="L587" s="428"/>
      <c r="M587" s="428"/>
      <c r="N587" s="428"/>
      <c r="O587" s="428"/>
      <c r="P587" s="428"/>
      <c r="Q587" s="428"/>
      <c r="R587" s="428"/>
      <c r="S587" s="428"/>
      <c r="T587" s="428"/>
      <c r="U587" s="428"/>
      <c r="V587" s="428"/>
      <c r="W587" s="428"/>
      <c r="X587" s="428"/>
      <c r="Y587" s="428"/>
      <c r="Z587" s="428"/>
    </row>
    <row r="588" spans="1:26" ht="14" hidden="1">
      <c r="A588" s="428"/>
      <c r="B588" s="428"/>
      <c r="C588" s="428"/>
      <c r="D588" s="428"/>
      <c r="E588" s="428"/>
      <c r="F588" s="428"/>
      <c r="G588" s="428"/>
      <c r="H588" s="428"/>
      <c r="I588" s="428"/>
      <c r="J588" s="428"/>
      <c r="K588" s="428"/>
      <c r="L588" s="428"/>
      <c r="M588" s="428"/>
      <c r="N588" s="428"/>
      <c r="O588" s="428"/>
      <c r="P588" s="428"/>
      <c r="Q588" s="428"/>
      <c r="R588" s="428"/>
      <c r="S588" s="428"/>
      <c r="T588" s="428"/>
      <c r="U588" s="428"/>
      <c r="V588" s="428"/>
      <c r="W588" s="428"/>
      <c r="X588" s="428"/>
      <c r="Y588" s="428"/>
      <c r="Z588" s="428"/>
    </row>
    <row r="589" spans="1:26" ht="14" hidden="1">
      <c r="A589" s="428"/>
      <c r="B589" s="428"/>
      <c r="C589" s="428"/>
      <c r="D589" s="428"/>
      <c r="E589" s="428"/>
      <c r="F589" s="428"/>
      <c r="G589" s="428"/>
      <c r="H589" s="428"/>
      <c r="I589" s="428"/>
      <c r="J589" s="428"/>
      <c r="K589" s="428"/>
      <c r="L589" s="428"/>
      <c r="M589" s="428"/>
      <c r="N589" s="428"/>
      <c r="O589" s="428"/>
      <c r="P589" s="428"/>
      <c r="Q589" s="428"/>
      <c r="R589" s="428"/>
      <c r="S589" s="428"/>
      <c r="T589" s="428"/>
      <c r="U589" s="428"/>
      <c r="V589" s="428"/>
      <c r="W589" s="428"/>
      <c r="X589" s="428"/>
      <c r="Y589" s="428"/>
      <c r="Z589" s="428"/>
    </row>
    <row r="590" spans="1:26" ht="14" hidden="1">
      <c r="A590" s="428"/>
      <c r="B590" s="428"/>
      <c r="C590" s="428"/>
      <c r="D590" s="428"/>
      <c r="E590" s="428"/>
      <c r="F590" s="428"/>
      <c r="G590" s="428"/>
      <c r="H590" s="428"/>
      <c r="I590" s="428"/>
      <c r="J590" s="428"/>
      <c r="K590" s="428"/>
      <c r="L590" s="428"/>
      <c r="M590" s="428"/>
      <c r="N590" s="428"/>
      <c r="O590" s="428"/>
      <c r="P590" s="428"/>
      <c r="Q590" s="428"/>
      <c r="R590" s="428"/>
      <c r="S590" s="428"/>
      <c r="T590" s="428"/>
      <c r="U590" s="428"/>
      <c r="V590" s="428"/>
      <c r="W590" s="428"/>
      <c r="X590" s="428"/>
      <c r="Y590" s="428"/>
      <c r="Z590" s="428"/>
    </row>
    <row r="591" spans="1:26" ht="14" hidden="1">
      <c r="A591" s="428"/>
      <c r="B591" s="428"/>
      <c r="C591" s="428"/>
      <c r="D591" s="428"/>
      <c r="E591" s="428"/>
      <c r="F591" s="428"/>
      <c r="G591" s="428"/>
      <c r="H591" s="428"/>
      <c r="I591" s="428"/>
      <c r="J591" s="428"/>
      <c r="K591" s="428"/>
      <c r="L591" s="428"/>
      <c r="M591" s="428"/>
      <c r="N591" s="428"/>
      <c r="O591" s="428"/>
      <c r="P591" s="428"/>
      <c r="Q591" s="428"/>
      <c r="R591" s="428"/>
      <c r="S591" s="428"/>
      <c r="T591" s="428"/>
      <c r="U591" s="428"/>
      <c r="V591" s="428"/>
      <c r="W591" s="428"/>
      <c r="X591" s="428"/>
      <c r="Y591" s="428"/>
      <c r="Z591" s="428"/>
    </row>
    <row r="592" spans="1:26" ht="14" hidden="1">
      <c r="A592" s="428"/>
      <c r="B592" s="428"/>
      <c r="C592" s="428"/>
      <c r="D592" s="428"/>
      <c r="E592" s="428"/>
      <c r="F592" s="428"/>
      <c r="G592" s="428"/>
      <c r="H592" s="428"/>
      <c r="I592" s="428"/>
      <c r="J592" s="428"/>
      <c r="K592" s="428"/>
      <c r="L592" s="428"/>
      <c r="M592" s="428"/>
      <c r="N592" s="428"/>
      <c r="O592" s="428"/>
      <c r="P592" s="428"/>
      <c r="Q592" s="428"/>
      <c r="R592" s="428"/>
      <c r="S592" s="428"/>
      <c r="T592" s="428"/>
      <c r="U592" s="428"/>
      <c r="V592" s="428"/>
      <c r="W592" s="428"/>
      <c r="X592" s="428"/>
      <c r="Y592" s="428"/>
      <c r="Z592" s="428"/>
    </row>
    <row r="593" spans="1:26" ht="14" hidden="1">
      <c r="A593" s="428"/>
      <c r="B593" s="428"/>
      <c r="C593" s="428"/>
      <c r="D593" s="428"/>
      <c r="E593" s="428"/>
      <c r="F593" s="428"/>
      <c r="G593" s="428"/>
      <c r="H593" s="428"/>
      <c r="I593" s="428"/>
      <c r="J593" s="428"/>
      <c r="K593" s="428"/>
      <c r="L593" s="428"/>
      <c r="M593" s="428"/>
      <c r="N593" s="428"/>
      <c r="O593" s="428"/>
      <c r="P593" s="428"/>
      <c r="Q593" s="428"/>
      <c r="R593" s="428"/>
      <c r="S593" s="428"/>
      <c r="T593" s="428"/>
      <c r="U593" s="428"/>
      <c r="V593" s="428"/>
      <c r="W593" s="428"/>
      <c r="X593" s="428"/>
      <c r="Y593" s="428"/>
      <c r="Z593" s="428"/>
    </row>
    <row r="594" spans="1:26" ht="14" hidden="1">
      <c r="A594" s="428"/>
      <c r="B594" s="428"/>
      <c r="C594" s="428"/>
      <c r="D594" s="428"/>
      <c r="E594" s="428"/>
      <c r="F594" s="428"/>
      <c r="G594" s="428"/>
      <c r="H594" s="428"/>
      <c r="I594" s="428"/>
      <c r="J594" s="428"/>
      <c r="K594" s="428"/>
      <c r="L594" s="428"/>
      <c r="M594" s="428"/>
      <c r="N594" s="428"/>
      <c r="O594" s="428"/>
      <c r="P594" s="428"/>
      <c r="Q594" s="428"/>
      <c r="R594" s="428"/>
      <c r="S594" s="428"/>
      <c r="T594" s="428"/>
      <c r="U594" s="428"/>
      <c r="V594" s="428"/>
      <c r="W594" s="428"/>
      <c r="X594" s="428"/>
      <c r="Y594" s="428"/>
      <c r="Z594" s="428"/>
    </row>
    <row r="595" spans="1:26" ht="14" hidden="1">
      <c r="A595" s="428"/>
      <c r="B595" s="428"/>
      <c r="C595" s="428"/>
      <c r="D595" s="428"/>
      <c r="E595" s="428"/>
      <c r="F595" s="428"/>
      <c r="G595" s="428"/>
      <c r="H595" s="428"/>
      <c r="I595" s="428"/>
      <c r="J595" s="428"/>
      <c r="K595" s="428"/>
      <c r="L595" s="428"/>
      <c r="M595" s="428"/>
      <c r="N595" s="428"/>
      <c r="O595" s="428"/>
      <c r="P595" s="428"/>
      <c r="Q595" s="428"/>
      <c r="R595" s="428"/>
      <c r="S595" s="428"/>
      <c r="T595" s="428"/>
      <c r="U595" s="428"/>
      <c r="V595" s="428"/>
      <c r="W595" s="428"/>
      <c r="X595" s="428"/>
      <c r="Y595" s="428"/>
      <c r="Z595" s="428"/>
    </row>
    <row r="596" spans="1:26" ht="14" hidden="1">
      <c r="A596" s="428"/>
      <c r="B596" s="428"/>
      <c r="C596" s="428"/>
      <c r="D596" s="428"/>
      <c r="E596" s="428"/>
      <c r="F596" s="428"/>
      <c r="G596" s="428"/>
      <c r="H596" s="428"/>
      <c r="I596" s="428"/>
      <c r="J596" s="428"/>
      <c r="K596" s="428"/>
      <c r="L596" s="428"/>
      <c r="M596" s="428"/>
      <c r="N596" s="428"/>
      <c r="O596" s="428"/>
      <c r="P596" s="428"/>
      <c r="Q596" s="428"/>
      <c r="R596" s="428"/>
      <c r="S596" s="428"/>
      <c r="T596" s="428"/>
      <c r="U596" s="428"/>
      <c r="V596" s="428"/>
      <c r="W596" s="428"/>
      <c r="X596" s="428"/>
      <c r="Y596" s="428"/>
      <c r="Z596" s="428"/>
    </row>
    <row r="597" spans="1:26" ht="14" hidden="1">
      <c r="A597" s="428"/>
      <c r="B597" s="428"/>
      <c r="C597" s="428"/>
      <c r="D597" s="428"/>
      <c r="E597" s="428"/>
      <c r="F597" s="428"/>
      <c r="G597" s="428"/>
      <c r="H597" s="428"/>
      <c r="I597" s="428"/>
      <c r="J597" s="428"/>
      <c r="K597" s="428"/>
      <c r="L597" s="428"/>
      <c r="M597" s="428"/>
      <c r="N597" s="428"/>
      <c r="O597" s="428"/>
      <c r="P597" s="428"/>
      <c r="Q597" s="428"/>
      <c r="R597" s="428"/>
      <c r="S597" s="428"/>
      <c r="T597" s="428"/>
      <c r="U597" s="428"/>
      <c r="V597" s="428"/>
      <c r="W597" s="428"/>
      <c r="X597" s="428"/>
      <c r="Y597" s="428"/>
      <c r="Z597" s="428"/>
    </row>
    <row r="598" spans="1:26" ht="14" hidden="1">
      <c r="A598" s="428"/>
      <c r="B598" s="428"/>
      <c r="C598" s="428"/>
      <c r="D598" s="428"/>
      <c r="E598" s="428"/>
      <c r="F598" s="428"/>
      <c r="G598" s="428"/>
      <c r="H598" s="428"/>
      <c r="I598" s="428"/>
      <c r="J598" s="428"/>
      <c r="K598" s="428"/>
      <c r="L598" s="428"/>
      <c r="M598" s="428"/>
      <c r="N598" s="428"/>
      <c r="O598" s="428"/>
      <c r="P598" s="428"/>
      <c r="Q598" s="428"/>
      <c r="R598" s="428"/>
      <c r="S598" s="428"/>
      <c r="T598" s="428"/>
      <c r="U598" s="428"/>
      <c r="V598" s="428"/>
      <c r="W598" s="428"/>
      <c r="X598" s="428"/>
      <c r="Y598" s="428"/>
      <c r="Z598" s="428"/>
    </row>
    <row r="599" spans="1:26" ht="14" hidden="1">
      <c r="A599" s="428"/>
      <c r="B599" s="428"/>
      <c r="C599" s="428"/>
      <c r="D599" s="428"/>
      <c r="E599" s="428"/>
      <c r="F599" s="428"/>
      <c r="G599" s="428"/>
      <c r="H599" s="428"/>
      <c r="I599" s="428"/>
      <c r="J599" s="428"/>
      <c r="K599" s="428"/>
      <c r="L599" s="428"/>
      <c r="M599" s="428"/>
      <c r="N599" s="428"/>
      <c r="O599" s="428"/>
      <c r="P599" s="428"/>
      <c r="Q599" s="428"/>
      <c r="R599" s="428"/>
      <c r="S599" s="428"/>
      <c r="T599" s="428"/>
      <c r="U599" s="428"/>
      <c r="V599" s="428"/>
      <c r="W599" s="428"/>
      <c r="X599" s="428"/>
      <c r="Y599" s="428"/>
      <c r="Z599" s="428"/>
    </row>
    <row r="600" spans="1:26" ht="14" hidden="1">
      <c r="A600" s="428"/>
      <c r="B600" s="428"/>
      <c r="C600" s="428"/>
      <c r="D600" s="428"/>
      <c r="E600" s="428"/>
      <c r="F600" s="428"/>
      <c r="G600" s="428"/>
      <c r="H600" s="428"/>
      <c r="I600" s="428"/>
      <c r="J600" s="428"/>
      <c r="K600" s="428"/>
      <c r="L600" s="428"/>
      <c r="M600" s="428"/>
      <c r="N600" s="428"/>
      <c r="O600" s="428"/>
      <c r="P600" s="428"/>
      <c r="Q600" s="428"/>
      <c r="R600" s="428"/>
      <c r="S600" s="428"/>
      <c r="T600" s="428"/>
      <c r="U600" s="428"/>
      <c r="V600" s="428"/>
      <c r="W600" s="428"/>
      <c r="X600" s="428"/>
      <c r="Y600" s="428"/>
      <c r="Z600" s="428"/>
    </row>
    <row r="601" spans="1:26" ht="14" hidden="1">
      <c r="A601" s="428"/>
      <c r="B601" s="428"/>
      <c r="C601" s="428"/>
      <c r="D601" s="428"/>
      <c r="E601" s="428"/>
      <c r="F601" s="428"/>
      <c r="G601" s="428"/>
      <c r="H601" s="428"/>
      <c r="I601" s="428"/>
      <c r="J601" s="428"/>
      <c r="K601" s="428"/>
      <c r="L601" s="428"/>
      <c r="M601" s="428"/>
      <c r="N601" s="428"/>
      <c r="O601" s="428"/>
      <c r="P601" s="428"/>
      <c r="Q601" s="428"/>
      <c r="R601" s="428"/>
      <c r="S601" s="428"/>
      <c r="T601" s="428"/>
      <c r="U601" s="428"/>
      <c r="V601" s="428"/>
      <c r="W601" s="428"/>
      <c r="X601" s="428"/>
      <c r="Y601" s="428"/>
      <c r="Z601" s="428"/>
    </row>
    <row r="602" spans="1:26" ht="14" hidden="1">
      <c r="A602" s="428"/>
      <c r="B602" s="428"/>
      <c r="C602" s="428"/>
      <c r="D602" s="428"/>
      <c r="E602" s="428"/>
      <c r="F602" s="428"/>
      <c r="G602" s="428"/>
      <c r="H602" s="428"/>
      <c r="I602" s="428"/>
      <c r="J602" s="428"/>
      <c r="K602" s="428"/>
      <c r="L602" s="428"/>
      <c r="M602" s="428"/>
      <c r="N602" s="428"/>
      <c r="O602" s="428"/>
      <c r="P602" s="428"/>
      <c r="Q602" s="428"/>
      <c r="R602" s="428"/>
      <c r="S602" s="428"/>
      <c r="T602" s="428"/>
      <c r="U602" s="428"/>
      <c r="V602" s="428"/>
      <c r="W602" s="428"/>
      <c r="X602" s="428"/>
      <c r="Y602" s="428"/>
      <c r="Z602" s="428"/>
    </row>
    <row r="603" spans="1:26" ht="14" hidden="1">
      <c r="A603" s="428"/>
      <c r="B603" s="428"/>
      <c r="C603" s="428"/>
      <c r="D603" s="428"/>
      <c r="E603" s="428"/>
      <c r="F603" s="428"/>
      <c r="G603" s="428"/>
      <c r="H603" s="428"/>
      <c r="I603" s="428"/>
      <c r="J603" s="428"/>
      <c r="K603" s="428"/>
      <c r="L603" s="428"/>
      <c r="M603" s="428"/>
      <c r="N603" s="428"/>
      <c r="O603" s="428"/>
      <c r="P603" s="428"/>
      <c r="Q603" s="428"/>
      <c r="R603" s="428"/>
      <c r="S603" s="428"/>
      <c r="T603" s="428"/>
      <c r="U603" s="428"/>
      <c r="V603" s="428"/>
      <c r="W603" s="428"/>
      <c r="X603" s="428"/>
      <c r="Y603" s="428"/>
      <c r="Z603" s="428"/>
    </row>
    <row r="604" spans="1:26" ht="14" hidden="1">
      <c r="A604" s="428"/>
      <c r="B604" s="428"/>
      <c r="C604" s="428"/>
      <c r="D604" s="428"/>
      <c r="E604" s="428"/>
      <c r="F604" s="428"/>
      <c r="G604" s="428"/>
      <c r="H604" s="428"/>
      <c r="I604" s="428"/>
      <c r="J604" s="428"/>
      <c r="K604" s="428"/>
      <c r="L604" s="428"/>
      <c r="M604" s="428"/>
      <c r="N604" s="428"/>
      <c r="O604" s="428"/>
      <c r="P604" s="428"/>
      <c r="Q604" s="428"/>
      <c r="R604" s="428"/>
      <c r="S604" s="428"/>
      <c r="T604" s="428"/>
      <c r="U604" s="428"/>
      <c r="V604" s="428"/>
      <c r="W604" s="428"/>
      <c r="X604" s="428"/>
      <c r="Y604" s="428"/>
      <c r="Z604" s="428"/>
    </row>
    <row r="605" spans="1:26" ht="14" hidden="1">
      <c r="A605" s="428"/>
      <c r="B605" s="428"/>
      <c r="C605" s="428"/>
      <c r="D605" s="428"/>
      <c r="E605" s="428"/>
      <c r="F605" s="428"/>
      <c r="G605" s="428"/>
      <c r="H605" s="428"/>
      <c r="I605" s="428"/>
      <c r="J605" s="428"/>
      <c r="K605" s="428"/>
      <c r="L605" s="428"/>
      <c r="M605" s="428"/>
      <c r="N605" s="428"/>
      <c r="O605" s="428"/>
      <c r="P605" s="428"/>
      <c r="Q605" s="428"/>
      <c r="R605" s="428"/>
      <c r="S605" s="428"/>
      <c r="T605" s="428"/>
      <c r="U605" s="428"/>
      <c r="V605" s="428"/>
      <c r="W605" s="428"/>
      <c r="X605" s="428"/>
      <c r="Y605" s="428"/>
      <c r="Z605" s="428"/>
    </row>
    <row r="606" spans="1:26" ht="14" hidden="1">
      <c r="A606" s="428"/>
      <c r="B606" s="428"/>
      <c r="C606" s="428"/>
      <c r="D606" s="428"/>
      <c r="E606" s="428"/>
      <c r="F606" s="428"/>
      <c r="G606" s="428"/>
      <c r="H606" s="428"/>
      <c r="I606" s="428"/>
      <c r="J606" s="428"/>
      <c r="K606" s="428"/>
      <c r="L606" s="428"/>
      <c r="M606" s="428"/>
      <c r="N606" s="428"/>
      <c r="O606" s="428"/>
      <c r="P606" s="428"/>
      <c r="Q606" s="428"/>
      <c r="R606" s="428"/>
      <c r="S606" s="428"/>
      <c r="T606" s="428"/>
      <c r="U606" s="428"/>
      <c r="V606" s="428"/>
      <c r="W606" s="428"/>
      <c r="X606" s="428"/>
      <c r="Y606" s="428"/>
      <c r="Z606" s="428"/>
    </row>
    <row r="607" spans="1:26" ht="14" hidden="1">
      <c r="A607" s="428"/>
      <c r="B607" s="428"/>
      <c r="C607" s="428"/>
      <c r="D607" s="428"/>
      <c r="E607" s="428"/>
      <c r="F607" s="428"/>
      <c r="G607" s="428"/>
      <c r="H607" s="428"/>
      <c r="I607" s="428"/>
      <c r="J607" s="428"/>
      <c r="K607" s="428"/>
      <c r="L607" s="428"/>
      <c r="M607" s="428"/>
      <c r="N607" s="428"/>
      <c r="O607" s="428"/>
      <c r="P607" s="428"/>
      <c r="Q607" s="428"/>
      <c r="R607" s="428"/>
      <c r="S607" s="428"/>
      <c r="T607" s="428"/>
      <c r="U607" s="428"/>
      <c r="V607" s="428"/>
      <c r="W607" s="428"/>
      <c r="X607" s="428"/>
      <c r="Y607" s="428"/>
      <c r="Z607" s="428"/>
    </row>
    <row r="608" spans="1:26" ht="14" hidden="1">
      <c r="A608" s="428"/>
      <c r="B608" s="428"/>
      <c r="C608" s="428"/>
      <c r="D608" s="428"/>
      <c r="E608" s="428"/>
      <c r="F608" s="428"/>
      <c r="G608" s="428"/>
      <c r="H608" s="428"/>
      <c r="I608" s="428"/>
      <c r="J608" s="428"/>
      <c r="K608" s="428"/>
      <c r="L608" s="428"/>
      <c r="M608" s="428"/>
      <c r="N608" s="428"/>
      <c r="O608" s="428"/>
      <c r="P608" s="428"/>
      <c r="Q608" s="428"/>
      <c r="R608" s="428"/>
      <c r="S608" s="428"/>
      <c r="T608" s="428"/>
      <c r="U608" s="428"/>
      <c r="V608" s="428"/>
      <c r="W608" s="428"/>
      <c r="X608" s="428"/>
      <c r="Y608" s="428"/>
      <c r="Z608" s="428"/>
    </row>
    <row r="609" spans="1:26" ht="14" hidden="1">
      <c r="A609" s="428"/>
      <c r="B609" s="428"/>
      <c r="C609" s="428"/>
      <c r="D609" s="428"/>
      <c r="E609" s="428"/>
      <c r="F609" s="428"/>
      <c r="G609" s="428"/>
      <c r="H609" s="428"/>
      <c r="I609" s="428"/>
      <c r="J609" s="428"/>
      <c r="K609" s="428"/>
      <c r="L609" s="428"/>
      <c r="M609" s="428"/>
      <c r="N609" s="428"/>
      <c r="O609" s="428"/>
      <c r="P609" s="428"/>
      <c r="Q609" s="428"/>
      <c r="R609" s="428"/>
      <c r="S609" s="428"/>
      <c r="T609" s="428"/>
      <c r="U609" s="428"/>
      <c r="V609" s="428"/>
      <c r="W609" s="428"/>
      <c r="X609" s="428"/>
      <c r="Y609" s="428"/>
      <c r="Z609" s="428"/>
    </row>
    <row r="610" spans="1:26" ht="14" hidden="1">
      <c r="A610" s="428"/>
      <c r="B610" s="428"/>
      <c r="C610" s="428"/>
      <c r="D610" s="428"/>
      <c r="E610" s="428"/>
      <c r="F610" s="428"/>
      <c r="G610" s="428"/>
      <c r="H610" s="428"/>
      <c r="I610" s="428"/>
      <c r="J610" s="428"/>
      <c r="K610" s="428"/>
      <c r="L610" s="428"/>
      <c r="M610" s="428"/>
      <c r="N610" s="428"/>
      <c r="O610" s="428"/>
      <c r="P610" s="428"/>
      <c r="Q610" s="428"/>
      <c r="R610" s="428"/>
      <c r="S610" s="428"/>
      <c r="T610" s="428"/>
      <c r="U610" s="428"/>
      <c r="V610" s="428"/>
      <c r="W610" s="428"/>
      <c r="X610" s="428"/>
      <c r="Y610" s="428"/>
      <c r="Z610" s="428"/>
    </row>
    <row r="611" spans="1:26" ht="14" hidden="1">
      <c r="A611" s="428"/>
      <c r="B611" s="428"/>
      <c r="C611" s="428"/>
      <c r="D611" s="428"/>
      <c r="E611" s="428"/>
      <c r="F611" s="428"/>
      <c r="G611" s="428"/>
      <c r="H611" s="428"/>
      <c r="I611" s="428"/>
      <c r="J611" s="428"/>
      <c r="K611" s="428"/>
      <c r="L611" s="428"/>
      <c r="M611" s="428"/>
      <c r="N611" s="428"/>
      <c r="O611" s="428"/>
      <c r="P611" s="428"/>
      <c r="Q611" s="428"/>
      <c r="R611" s="428"/>
      <c r="S611" s="428"/>
      <c r="T611" s="428"/>
      <c r="U611" s="428"/>
      <c r="V611" s="428"/>
      <c r="W611" s="428"/>
      <c r="X611" s="428"/>
      <c r="Y611" s="428"/>
      <c r="Z611" s="428"/>
    </row>
    <row r="612" spans="1:26" ht="14" hidden="1">
      <c r="A612" s="428"/>
      <c r="B612" s="428"/>
      <c r="C612" s="428"/>
      <c r="D612" s="428"/>
      <c r="E612" s="428"/>
      <c r="F612" s="428"/>
      <c r="G612" s="428"/>
      <c r="H612" s="428"/>
      <c r="I612" s="428"/>
      <c r="J612" s="428"/>
      <c r="K612" s="428"/>
      <c r="L612" s="428"/>
      <c r="M612" s="428"/>
      <c r="N612" s="428"/>
      <c r="O612" s="428"/>
      <c r="P612" s="428"/>
      <c r="Q612" s="428"/>
      <c r="R612" s="428"/>
      <c r="S612" s="428"/>
      <c r="T612" s="428"/>
      <c r="U612" s="428"/>
      <c r="V612" s="428"/>
      <c r="W612" s="428"/>
      <c r="X612" s="428"/>
      <c r="Y612" s="428"/>
      <c r="Z612" s="428"/>
    </row>
    <row r="613" spans="1:26" ht="14" hidden="1">
      <c r="A613" s="428"/>
      <c r="B613" s="428"/>
      <c r="C613" s="428"/>
      <c r="D613" s="428"/>
      <c r="E613" s="428"/>
      <c r="F613" s="428"/>
      <c r="G613" s="428"/>
      <c r="H613" s="428"/>
      <c r="I613" s="428"/>
      <c r="J613" s="428"/>
      <c r="K613" s="428"/>
      <c r="L613" s="428"/>
      <c r="M613" s="428"/>
      <c r="N613" s="428"/>
      <c r="O613" s="428"/>
      <c r="P613" s="428"/>
      <c r="Q613" s="428"/>
      <c r="R613" s="428"/>
      <c r="S613" s="428"/>
      <c r="T613" s="428"/>
      <c r="U613" s="428"/>
      <c r="V613" s="428"/>
      <c r="W613" s="428"/>
      <c r="X613" s="428"/>
      <c r="Y613" s="428"/>
      <c r="Z613" s="428"/>
    </row>
    <row r="614" spans="1:26" ht="14" hidden="1">
      <c r="A614" s="428"/>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row>
    <row r="615" spans="1:26" ht="14" hidden="1">
      <c r="A615" s="428"/>
      <c r="B615" s="428"/>
      <c r="C615" s="428"/>
      <c r="D615" s="428"/>
      <c r="E615" s="428"/>
      <c r="F615" s="428"/>
      <c r="G615" s="428"/>
      <c r="H615" s="428"/>
      <c r="I615" s="428"/>
      <c r="J615" s="428"/>
      <c r="K615" s="428"/>
      <c r="L615" s="428"/>
      <c r="M615" s="428"/>
      <c r="N615" s="428"/>
      <c r="O615" s="428"/>
      <c r="P615" s="428"/>
      <c r="Q615" s="428"/>
      <c r="R615" s="428"/>
      <c r="S615" s="428"/>
      <c r="T615" s="428"/>
      <c r="U615" s="428"/>
      <c r="V615" s="428"/>
      <c r="W615" s="428"/>
      <c r="X615" s="428"/>
      <c r="Y615" s="428"/>
      <c r="Z615" s="428"/>
    </row>
    <row r="616" spans="1:26" ht="14" hidden="1">
      <c r="A616" s="428"/>
      <c r="B616" s="428"/>
      <c r="C616" s="428"/>
      <c r="D616" s="428"/>
      <c r="E616" s="428"/>
      <c r="F616" s="428"/>
      <c r="G616" s="428"/>
      <c r="H616" s="428"/>
      <c r="I616" s="428"/>
      <c r="J616" s="428"/>
      <c r="K616" s="428"/>
      <c r="L616" s="428"/>
      <c r="M616" s="428"/>
      <c r="N616" s="428"/>
      <c r="O616" s="428"/>
      <c r="P616" s="428"/>
      <c r="Q616" s="428"/>
      <c r="R616" s="428"/>
      <c r="S616" s="428"/>
      <c r="T616" s="428"/>
      <c r="U616" s="428"/>
      <c r="V616" s="428"/>
      <c r="W616" s="428"/>
      <c r="X616" s="428"/>
      <c r="Y616" s="428"/>
      <c r="Z616" s="428"/>
    </row>
    <row r="617" spans="1:26" ht="14" hidden="1">
      <c r="A617" s="428"/>
      <c r="B617" s="428"/>
      <c r="C617" s="428"/>
      <c r="D617" s="428"/>
      <c r="E617" s="428"/>
      <c r="F617" s="428"/>
      <c r="G617" s="428"/>
      <c r="H617" s="428"/>
      <c r="I617" s="428"/>
      <c r="J617" s="428"/>
      <c r="K617" s="428"/>
      <c r="L617" s="428"/>
      <c r="M617" s="428"/>
      <c r="N617" s="428"/>
      <c r="O617" s="428"/>
      <c r="P617" s="428"/>
      <c r="Q617" s="428"/>
      <c r="R617" s="428"/>
      <c r="S617" s="428"/>
      <c r="T617" s="428"/>
      <c r="U617" s="428"/>
      <c r="V617" s="428"/>
      <c r="W617" s="428"/>
      <c r="X617" s="428"/>
      <c r="Y617" s="428"/>
      <c r="Z617" s="428"/>
    </row>
    <row r="618" spans="1:26" ht="14" hidden="1">
      <c r="A618" s="428"/>
      <c r="B618" s="428"/>
      <c r="C618" s="428"/>
      <c r="D618" s="428"/>
      <c r="E618" s="428"/>
      <c r="F618" s="428"/>
      <c r="G618" s="428"/>
      <c r="H618" s="428"/>
      <c r="I618" s="428"/>
      <c r="J618" s="428"/>
      <c r="K618" s="428"/>
      <c r="L618" s="428"/>
      <c r="M618" s="428"/>
      <c r="N618" s="428"/>
      <c r="O618" s="428"/>
      <c r="P618" s="428"/>
      <c r="Q618" s="428"/>
      <c r="R618" s="428"/>
      <c r="S618" s="428"/>
      <c r="T618" s="428"/>
      <c r="U618" s="428"/>
      <c r="V618" s="428"/>
      <c r="W618" s="428"/>
      <c r="X618" s="428"/>
      <c r="Y618" s="428"/>
      <c r="Z618" s="428"/>
    </row>
    <row r="619" spans="1:26" ht="14" hidden="1">
      <c r="A619" s="428"/>
      <c r="B619" s="428"/>
      <c r="C619" s="428"/>
      <c r="D619" s="428"/>
      <c r="E619" s="428"/>
      <c r="F619" s="428"/>
      <c r="G619" s="428"/>
      <c r="H619" s="428"/>
      <c r="I619" s="428"/>
      <c r="J619" s="428"/>
      <c r="K619" s="428"/>
      <c r="L619" s="428"/>
      <c r="M619" s="428"/>
      <c r="N619" s="428"/>
      <c r="O619" s="428"/>
      <c r="P619" s="428"/>
      <c r="Q619" s="428"/>
      <c r="R619" s="428"/>
      <c r="S619" s="428"/>
      <c r="T619" s="428"/>
      <c r="U619" s="428"/>
      <c r="V619" s="428"/>
      <c r="W619" s="428"/>
      <c r="X619" s="428"/>
      <c r="Y619" s="428"/>
      <c r="Z619" s="428"/>
    </row>
    <row r="620" spans="1:26" ht="14" hidden="1">
      <c r="A620" s="428"/>
      <c r="B620" s="428"/>
      <c r="C620" s="428"/>
      <c r="D620" s="428"/>
      <c r="E620" s="428"/>
      <c r="F620" s="428"/>
      <c r="G620" s="428"/>
      <c r="H620" s="428"/>
      <c r="I620" s="428"/>
      <c r="J620" s="428"/>
      <c r="K620" s="428"/>
      <c r="L620" s="428"/>
      <c r="M620" s="428"/>
      <c r="N620" s="428"/>
      <c r="O620" s="428"/>
      <c r="P620" s="428"/>
      <c r="Q620" s="428"/>
      <c r="R620" s="428"/>
      <c r="S620" s="428"/>
      <c r="T620" s="428"/>
      <c r="U620" s="428"/>
      <c r="V620" s="428"/>
      <c r="W620" s="428"/>
      <c r="X620" s="428"/>
      <c r="Y620" s="428"/>
      <c r="Z620" s="428"/>
    </row>
    <row r="621" spans="1:26" ht="14" hidden="1">
      <c r="A621" s="428"/>
      <c r="B621" s="428"/>
      <c r="C621" s="428"/>
      <c r="D621" s="428"/>
      <c r="E621" s="428"/>
      <c r="F621" s="428"/>
      <c r="G621" s="428"/>
      <c r="H621" s="428"/>
      <c r="I621" s="428"/>
      <c r="J621" s="428"/>
      <c r="K621" s="428"/>
      <c r="L621" s="428"/>
      <c r="M621" s="428"/>
      <c r="N621" s="428"/>
      <c r="O621" s="428"/>
      <c r="P621" s="428"/>
      <c r="Q621" s="428"/>
      <c r="R621" s="428"/>
      <c r="S621" s="428"/>
      <c r="T621" s="428"/>
      <c r="U621" s="428"/>
      <c r="V621" s="428"/>
      <c r="W621" s="428"/>
      <c r="X621" s="428"/>
      <c r="Y621" s="428"/>
      <c r="Z621" s="428"/>
    </row>
    <row r="622" spans="1:26" ht="14" hidden="1">
      <c r="A622" s="428"/>
      <c r="B622" s="428"/>
      <c r="C622" s="428"/>
      <c r="D622" s="428"/>
      <c r="E622" s="428"/>
      <c r="F622" s="428"/>
      <c r="G622" s="428"/>
      <c r="H622" s="428"/>
      <c r="I622" s="428"/>
      <c r="J622" s="428"/>
      <c r="K622" s="428"/>
      <c r="L622" s="428"/>
      <c r="M622" s="428"/>
      <c r="N622" s="428"/>
      <c r="O622" s="428"/>
      <c r="P622" s="428"/>
      <c r="Q622" s="428"/>
      <c r="R622" s="428"/>
      <c r="S622" s="428"/>
      <c r="T622" s="428"/>
      <c r="U622" s="428"/>
      <c r="V622" s="428"/>
      <c r="W622" s="428"/>
      <c r="X622" s="428"/>
      <c r="Y622" s="428"/>
      <c r="Z622" s="428"/>
    </row>
    <row r="623" spans="1:26" ht="14" hidden="1">
      <c r="A623" s="428"/>
      <c r="B623" s="428"/>
      <c r="C623" s="428"/>
      <c r="D623" s="428"/>
      <c r="E623" s="428"/>
      <c r="F623" s="428"/>
      <c r="G623" s="428"/>
      <c r="H623" s="428"/>
      <c r="I623" s="428"/>
      <c r="J623" s="428"/>
      <c r="K623" s="428"/>
      <c r="L623" s="428"/>
      <c r="M623" s="428"/>
      <c r="N623" s="428"/>
      <c r="O623" s="428"/>
      <c r="P623" s="428"/>
      <c r="Q623" s="428"/>
      <c r="R623" s="428"/>
      <c r="S623" s="428"/>
      <c r="T623" s="428"/>
      <c r="U623" s="428"/>
      <c r="V623" s="428"/>
      <c r="W623" s="428"/>
      <c r="X623" s="428"/>
      <c r="Y623" s="428"/>
      <c r="Z623" s="428"/>
    </row>
    <row r="624" spans="1:26" ht="14" hidden="1">
      <c r="A624" s="428"/>
      <c r="B624" s="428"/>
      <c r="C624" s="428"/>
      <c r="D624" s="428"/>
      <c r="E624" s="428"/>
      <c r="F624" s="428"/>
      <c r="G624" s="428"/>
      <c r="H624" s="428"/>
      <c r="I624" s="428"/>
      <c r="J624" s="428"/>
      <c r="K624" s="428"/>
      <c r="L624" s="428"/>
      <c r="M624" s="428"/>
      <c r="N624" s="428"/>
      <c r="O624" s="428"/>
      <c r="P624" s="428"/>
      <c r="Q624" s="428"/>
      <c r="R624" s="428"/>
      <c r="S624" s="428"/>
      <c r="T624" s="428"/>
      <c r="U624" s="428"/>
      <c r="V624" s="428"/>
      <c r="W624" s="428"/>
      <c r="X624" s="428"/>
      <c r="Y624" s="428"/>
      <c r="Z624" s="428"/>
    </row>
    <row r="625" spans="1:26" ht="14" hidden="1">
      <c r="A625" s="428"/>
      <c r="B625" s="428"/>
      <c r="C625" s="428"/>
      <c r="D625" s="428"/>
      <c r="E625" s="428"/>
      <c r="F625" s="428"/>
      <c r="G625" s="428"/>
      <c r="H625" s="428"/>
      <c r="I625" s="428"/>
      <c r="J625" s="428"/>
      <c r="K625" s="428"/>
      <c r="L625" s="428"/>
      <c r="M625" s="428"/>
      <c r="N625" s="428"/>
      <c r="O625" s="428"/>
      <c r="P625" s="428"/>
      <c r="Q625" s="428"/>
      <c r="R625" s="428"/>
      <c r="S625" s="428"/>
      <c r="T625" s="428"/>
      <c r="U625" s="428"/>
      <c r="V625" s="428"/>
      <c r="W625" s="428"/>
      <c r="X625" s="428"/>
      <c r="Y625" s="428"/>
      <c r="Z625" s="428"/>
    </row>
    <row r="626" spans="1:26" ht="14" hidden="1">
      <c r="A626" s="428"/>
      <c r="B626" s="428"/>
      <c r="C626" s="428"/>
      <c r="D626" s="428"/>
      <c r="E626" s="428"/>
      <c r="F626" s="428"/>
      <c r="G626" s="428"/>
      <c r="H626" s="428"/>
      <c r="I626" s="428"/>
      <c r="J626" s="428"/>
      <c r="K626" s="428"/>
      <c r="L626" s="428"/>
      <c r="M626" s="428"/>
      <c r="N626" s="428"/>
      <c r="O626" s="428"/>
      <c r="P626" s="428"/>
      <c r="Q626" s="428"/>
      <c r="R626" s="428"/>
      <c r="S626" s="428"/>
      <c r="T626" s="428"/>
      <c r="U626" s="428"/>
      <c r="V626" s="428"/>
      <c r="W626" s="428"/>
      <c r="X626" s="428"/>
      <c r="Y626" s="428"/>
      <c r="Z626" s="428"/>
    </row>
    <row r="627" spans="1:26" ht="14" hidden="1">
      <c r="A627" s="428"/>
      <c r="B627" s="428"/>
      <c r="C627" s="428"/>
      <c r="D627" s="428"/>
      <c r="E627" s="428"/>
      <c r="F627" s="428"/>
      <c r="G627" s="428"/>
      <c r="H627" s="428"/>
      <c r="I627" s="428"/>
      <c r="J627" s="428"/>
      <c r="K627" s="428"/>
      <c r="L627" s="428"/>
      <c r="M627" s="428"/>
      <c r="N627" s="428"/>
      <c r="O627" s="428"/>
      <c r="P627" s="428"/>
      <c r="Q627" s="428"/>
      <c r="R627" s="428"/>
      <c r="S627" s="428"/>
      <c r="T627" s="428"/>
      <c r="U627" s="428"/>
      <c r="V627" s="428"/>
      <c r="W627" s="428"/>
      <c r="X627" s="428"/>
      <c r="Y627" s="428"/>
      <c r="Z627" s="428"/>
    </row>
    <row r="628" spans="1:26" ht="14" hidden="1">
      <c r="A628" s="428"/>
      <c r="B628" s="428"/>
      <c r="C628" s="428"/>
      <c r="D628" s="428"/>
      <c r="E628" s="428"/>
      <c r="F628" s="428"/>
      <c r="G628" s="428"/>
      <c r="H628" s="428"/>
      <c r="I628" s="428"/>
      <c r="J628" s="428"/>
      <c r="K628" s="428"/>
      <c r="L628" s="428"/>
      <c r="M628" s="428"/>
      <c r="N628" s="428"/>
      <c r="O628" s="428"/>
      <c r="P628" s="428"/>
      <c r="Q628" s="428"/>
      <c r="R628" s="428"/>
      <c r="S628" s="428"/>
      <c r="T628" s="428"/>
      <c r="U628" s="428"/>
      <c r="V628" s="428"/>
      <c r="W628" s="428"/>
      <c r="X628" s="428"/>
      <c r="Y628" s="428"/>
      <c r="Z628" s="428"/>
    </row>
    <row r="629" spans="1:26" ht="14" hidden="1">
      <c r="A629" s="428"/>
      <c r="B629" s="428"/>
      <c r="C629" s="428"/>
      <c r="D629" s="428"/>
      <c r="E629" s="428"/>
      <c r="F629" s="428"/>
      <c r="G629" s="428"/>
      <c r="H629" s="428"/>
      <c r="I629" s="428"/>
      <c r="J629" s="428"/>
      <c r="K629" s="428"/>
      <c r="L629" s="428"/>
      <c r="M629" s="428"/>
      <c r="N629" s="428"/>
      <c r="O629" s="428"/>
      <c r="P629" s="428"/>
      <c r="Q629" s="428"/>
      <c r="R629" s="428"/>
      <c r="S629" s="428"/>
      <c r="T629" s="428"/>
      <c r="U629" s="428"/>
      <c r="V629" s="428"/>
      <c r="W629" s="428"/>
      <c r="X629" s="428"/>
      <c r="Y629" s="428"/>
      <c r="Z629" s="428"/>
    </row>
    <row r="630" spans="1:26" ht="14" hidden="1">
      <c r="A630" s="428"/>
      <c r="B630" s="428"/>
      <c r="C630" s="428"/>
      <c r="D630" s="428"/>
      <c r="E630" s="428"/>
      <c r="F630" s="428"/>
      <c r="G630" s="428"/>
      <c r="H630" s="428"/>
      <c r="I630" s="428"/>
      <c r="J630" s="428"/>
      <c r="K630" s="428"/>
      <c r="L630" s="428"/>
      <c r="M630" s="428"/>
      <c r="N630" s="428"/>
      <c r="O630" s="428"/>
      <c r="P630" s="428"/>
      <c r="Q630" s="428"/>
      <c r="R630" s="428"/>
      <c r="S630" s="428"/>
      <c r="T630" s="428"/>
      <c r="U630" s="428"/>
      <c r="V630" s="428"/>
      <c r="W630" s="428"/>
      <c r="X630" s="428"/>
      <c r="Y630" s="428"/>
      <c r="Z630" s="428"/>
    </row>
    <row r="631" spans="1:26" ht="14" hidden="1">
      <c r="A631" s="428"/>
      <c r="B631" s="428"/>
      <c r="C631" s="428"/>
      <c r="D631" s="428"/>
      <c r="E631" s="428"/>
      <c r="F631" s="428"/>
      <c r="G631" s="428"/>
      <c r="H631" s="428"/>
      <c r="I631" s="428"/>
      <c r="J631" s="428"/>
      <c r="K631" s="428"/>
      <c r="L631" s="428"/>
      <c r="M631" s="428"/>
      <c r="N631" s="428"/>
      <c r="O631" s="428"/>
      <c r="P631" s="428"/>
      <c r="Q631" s="428"/>
      <c r="R631" s="428"/>
      <c r="S631" s="428"/>
      <c r="T631" s="428"/>
      <c r="U631" s="428"/>
      <c r="V631" s="428"/>
      <c r="W631" s="428"/>
      <c r="X631" s="428"/>
      <c r="Y631" s="428"/>
      <c r="Z631" s="428"/>
    </row>
    <row r="632" spans="1:26" ht="14" hidden="1">
      <c r="A632" s="428"/>
      <c r="B632" s="428"/>
      <c r="C632" s="428"/>
      <c r="D632" s="428"/>
      <c r="E632" s="428"/>
      <c r="F632" s="428"/>
      <c r="G632" s="428"/>
      <c r="H632" s="428"/>
      <c r="I632" s="428"/>
      <c r="J632" s="428"/>
      <c r="K632" s="428"/>
      <c r="L632" s="428"/>
      <c r="M632" s="428"/>
      <c r="N632" s="428"/>
      <c r="O632" s="428"/>
      <c r="P632" s="428"/>
      <c r="Q632" s="428"/>
      <c r="R632" s="428"/>
      <c r="S632" s="428"/>
      <c r="T632" s="428"/>
      <c r="U632" s="428"/>
      <c r="V632" s="428"/>
      <c r="W632" s="428"/>
      <c r="X632" s="428"/>
      <c r="Y632" s="428"/>
      <c r="Z632" s="428"/>
    </row>
    <row r="633" spans="1:26" ht="14" hidden="1">
      <c r="A633" s="428"/>
      <c r="B633" s="428"/>
      <c r="C633" s="428"/>
      <c r="D633" s="428"/>
      <c r="E633" s="428"/>
      <c r="F633" s="428"/>
      <c r="G633" s="428"/>
      <c r="H633" s="428"/>
      <c r="I633" s="428"/>
      <c r="J633" s="428"/>
      <c r="K633" s="428"/>
      <c r="L633" s="428"/>
      <c r="M633" s="428"/>
      <c r="N633" s="428"/>
      <c r="O633" s="428"/>
      <c r="P633" s="428"/>
      <c r="Q633" s="428"/>
      <c r="R633" s="428"/>
      <c r="S633" s="428"/>
      <c r="T633" s="428"/>
      <c r="U633" s="428"/>
      <c r="V633" s="428"/>
      <c r="W633" s="428"/>
      <c r="X633" s="428"/>
      <c r="Y633" s="428"/>
      <c r="Z633" s="428"/>
    </row>
    <row r="634" spans="1:26" ht="14" hidden="1">
      <c r="A634" s="428"/>
      <c r="B634" s="428"/>
      <c r="C634" s="428"/>
      <c r="D634" s="428"/>
      <c r="E634" s="428"/>
      <c r="F634" s="428"/>
      <c r="G634" s="428"/>
      <c r="H634" s="428"/>
      <c r="I634" s="428"/>
      <c r="J634" s="428"/>
      <c r="K634" s="428"/>
      <c r="L634" s="428"/>
      <c r="M634" s="428"/>
      <c r="N634" s="428"/>
      <c r="O634" s="428"/>
      <c r="P634" s="428"/>
      <c r="Q634" s="428"/>
      <c r="R634" s="428"/>
      <c r="S634" s="428"/>
      <c r="T634" s="428"/>
      <c r="U634" s="428"/>
      <c r="V634" s="428"/>
      <c r="W634" s="428"/>
      <c r="X634" s="428"/>
      <c r="Y634" s="428"/>
      <c r="Z634" s="428"/>
    </row>
    <row r="635" spans="1:26" ht="14" hidden="1">
      <c r="A635" s="428"/>
      <c r="B635" s="428"/>
      <c r="C635" s="428"/>
      <c r="D635" s="428"/>
      <c r="E635" s="428"/>
      <c r="F635" s="428"/>
      <c r="G635" s="428"/>
      <c r="H635" s="428"/>
      <c r="I635" s="428"/>
      <c r="J635" s="428"/>
      <c r="K635" s="428"/>
      <c r="L635" s="428"/>
      <c r="M635" s="428"/>
      <c r="N635" s="428"/>
      <c r="O635" s="428"/>
      <c r="P635" s="428"/>
      <c r="Q635" s="428"/>
      <c r="R635" s="428"/>
      <c r="S635" s="428"/>
      <c r="T635" s="428"/>
      <c r="U635" s="428"/>
      <c r="V635" s="428"/>
      <c r="W635" s="428"/>
      <c r="X635" s="428"/>
      <c r="Y635" s="428"/>
      <c r="Z635" s="428"/>
    </row>
    <row r="636" spans="1:26" ht="14" hidden="1">
      <c r="A636" s="428"/>
      <c r="B636" s="428"/>
      <c r="C636" s="428"/>
      <c r="D636" s="428"/>
      <c r="E636" s="428"/>
      <c r="F636" s="428"/>
      <c r="G636" s="428"/>
      <c r="H636" s="428"/>
      <c r="I636" s="428"/>
      <c r="J636" s="428"/>
      <c r="K636" s="428"/>
      <c r="L636" s="428"/>
      <c r="M636" s="428"/>
      <c r="N636" s="428"/>
      <c r="O636" s="428"/>
      <c r="P636" s="428"/>
      <c r="Q636" s="428"/>
      <c r="R636" s="428"/>
      <c r="S636" s="428"/>
      <c r="T636" s="428"/>
      <c r="U636" s="428"/>
      <c r="V636" s="428"/>
      <c r="W636" s="428"/>
      <c r="X636" s="428"/>
      <c r="Y636" s="428"/>
      <c r="Z636" s="428"/>
    </row>
    <row r="637" spans="1:26" ht="14" hidden="1">
      <c r="A637" s="428"/>
      <c r="B637" s="428"/>
      <c r="C637" s="428"/>
      <c r="D637" s="428"/>
      <c r="E637" s="428"/>
      <c r="F637" s="428"/>
      <c r="G637" s="428"/>
      <c r="H637" s="428"/>
      <c r="I637" s="428"/>
      <c r="J637" s="428"/>
      <c r="K637" s="428"/>
      <c r="L637" s="428"/>
      <c r="M637" s="428"/>
      <c r="N637" s="428"/>
      <c r="O637" s="428"/>
      <c r="P637" s="428"/>
      <c r="Q637" s="428"/>
      <c r="R637" s="428"/>
      <c r="S637" s="428"/>
      <c r="T637" s="428"/>
      <c r="U637" s="428"/>
      <c r="V637" s="428"/>
      <c r="W637" s="428"/>
      <c r="X637" s="428"/>
      <c r="Y637" s="428"/>
      <c r="Z637" s="428"/>
    </row>
    <row r="638" spans="1:26" ht="14" hidden="1">
      <c r="A638" s="428"/>
      <c r="B638" s="428"/>
      <c r="C638" s="428"/>
      <c r="D638" s="428"/>
      <c r="E638" s="428"/>
      <c r="F638" s="428"/>
      <c r="G638" s="428"/>
      <c r="H638" s="428"/>
      <c r="I638" s="428"/>
      <c r="J638" s="428"/>
      <c r="K638" s="428"/>
      <c r="L638" s="428"/>
      <c r="M638" s="428"/>
      <c r="N638" s="428"/>
      <c r="O638" s="428"/>
      <c r="P638" s="428"/>
      <c r="Q638" s="428"/>
      <c r="R638" s="428"/>
      <c r="S638" s="428"/>
      <c r="T638" s="428"/>
      <c r="U638" s="428"/>
      <c r="V638" s="428"/>
      <c r="W638" s="428"/>
      <c r="X638" s="428"/>
      <c r="Y638" s="428"/>
      <c r="Z638" s="428"/>
    </row>
    <row r="639" spans="1:26" ht="14" hidden="1">
      <c r="A639" s="428"/>
      <c r="B639" s="428"/>
      <c r="C639" s="428"/>
      <c r="D639" s="428"/>
      <c r="E639" s="428"/>
      <c r="F639" s="428"/>
      <c r="G639" s="428"/>
      <c r="H639" s="428"/>
      <c r="I639" s="428"/>
      <c r="J639" s="428"/>
      <c r="K639" s="428"/>
      <c r="L639" s="428"/>
      <c r="M639" s="428"/>
      <c r="N639" s="428"/>
      <c r="O639" s="428"/>
      <c r="P639" s="428"/>
      <c r="Q639" s="428"/>
      <c r="R639" s="428"/>
      <c r="S639" s="428"/>
      <c r="T639" s="428"/>
      <c r="U639" s="428"/>
      <c r="V639" s="428"/>
      <c r="W639" s="428"/>
      <c r="X639" s="428"/>
      <c r="Y639" s="428"/>
      <c r="Z639" s="428"/>
    </row>
    <row r="640" spans="1:26" ht="14" hidden="1">
      <c r="A640" s="428"/>
      <c r="B640" s="428"/>
      <c r="C640" s="428"/>
      <c r="D640" s="428"/>
      <c r="E640" s="428"/>
      <c r="F640" s="428"/>
      <c r="G640" s="428"/>
      <c r="H640" s="428"/>
      <c r="I640" s="428"/>
      <c r="J640" s="428"/>
      <c r="K640" s="428"/>
      <c r="L640" s="428"/>
      <c r="M640" s="428"/>
      <c r="N640" s="428"/>
      <c r="O640" s="428"/>
      <c r="P640" s="428"/>
      <c r="Q640" s="428"/>
      <c r="R640" s="428"/>
      <c r="S640" s="428"/>
      <c r="T640" s="428"/>
      <c r="U640" s="428"/>
      <c r="V640" s="428"/>
      <c r="W640" s="428"/>
      <c r="X640" s="428"/>
      <c r="Y640" s="428"/>
      <c r="Z640" s="428"/>
    </row>
    <row r="641" spans="1:26" ht="14" hidden="1">
      <c r="A641" s="428"/>
      <c r="B641" s="428"/>
      <c r="C641" s="428"/>
      <c r="D641" s="428"/>
      <c r="E641" s="428"/>
      <c r="F641" s="428"/>
      <c r="G641" s="428"/>
      <c r="H641" s="428"/>
      <c r="I641" s="428"/>
      <c r="J641" s="428"/>
      <c r="K641" s="428"/>
      <c r="L641" s="428"/>
      <c r="M641" s="428"/>
      <c r="N641" s="428"/>
      <c r="O641" s="428"/>
      <c r="P641" s="428"/>
      <c r="Q641" s="428"/>
      <c r="R641" s="428"/>
      <c r="S641" s="428"/>
      <c r="T641" s="428"/>
      <c r="U641" s="428"/>
      <c r="V641" s="428"/>
      <c r="W641" s="428"/>
      <c r="X641" s="428"/>
      <c r="Y641" s="428"/>
      <c r="Z641" s="428"/>
    </row>
    <row r="642" spans="1:26" ht="14" hidden="1">
      <c r="A642" s="428"/>
      <c r="B642" s="428"/>
      <c r="C642" s="428"/>
      <c r="D642" s="428"/>
      <c r="E642" s="428"/>
      <c r="F642" s="428"/>
      <c r="G642" s="428"/>
      <c r="H642" s="428"/>
      <c r="I642" s="428"/>
      <c r="J642" s="428"/>
      <c r="K642" s="428"/>
      <c r="L642" s="428"/>
      <c r="M642" s="428"/>
      <c r="N642" s="428"/>
      <c r="O642" s="428"/>
      <c r="P642" s="428"/>
      <c r="Q642" s="428"/>
      <c r="R642" s="428"/>
      <c r="S642" s="428"/>
      <c r="T642" s="428"/>
      <c r="U642" s="428"/>
      <c r="V642" s="428"/>
      <c r="W642" s="428"/>
      <c r="X642" s="428"/>
      <c r="Y642" s="428"/>
      <c r="Z642" s="428"/>
    </row>
    <row r="643" spans="1:26" ht="14" hidden="1">
      <c r="A643" s="428"/>
      <c r="B643" s="428"/>
      <c r="C643" s="428"/>
      <c r="D643" s="428"/>
      <c r="E643" s="428"/>
      <c r="F643" s="428"/>
      <c r="G643" s="428"/>
      <c r="H643" s="428"/>
      <c r="I643" s="428"/>
      <c r="J643" s="428"/>
      <c r="K643" s="428"/>
      <c r="L643" s="428"/>
      <c r="M643" s="428"/>
      <c r="N643" s="428"/>
      <c r="O643" s="428"/>
      <c r="P643" s="428"/>
      <c r="Q643" s="428"/>
      <c r="R643" s="428"/>
      <c r="S643" s="428"/>
      <c r="T643" s="428"/>
      <c r="U643" s="428"/>
      <c r="V643" s="428"/>
      <c r="W643" s="428"/>
      <c r="X643" s="428"/>
      <c r="Y643" s="428"/>
      <c r="Z643" s="428"/>
    </row>
    <row r="644" spans="1:26" ht="14" hidden="1">
      <c r="A644" s="428"/>
      <c r="B644" s="428"/>
      <c r="C644" s="428"/>
      <c r="D644" s="428"/>
      <c r="E644" s="428"/>
      <c r="F644" s="428"/>
      <c r="G644" s="428"/>
      <c r="H644" s="428"/>
      <c r="I644" s="428"/>
      <c r="J644" s="428"/>
      <c r="K644" s="428"/>
      <c r="L644" s="428"/>
      <c r="M644" s="428"/>
      <c r="N644" s="428"/>
      <c r="O644" s="428"/>
      <c r="P644" s="428"/>
      <c r="Q644" s="428"/>
      <c r="R644" s="428"/>
      <c r="S644" s="428"/>
      <c r="T644" s="428"/>
      <c r="U644" s="428"/>
      <c r="V644" s="428"/>
      <c r="W644" s="428"/>
      <c r="X644" s="428"/>
      <c r="Y644" s="428"/>
      <c r="Z644" s="428"/>
    </row>
    <row r="645" spans="1:26" ht="14" hidden="1">
      <c r="A645" s="428"/>
      <c r="B645" s="428"/>
      <c r="C645" s="428"/>
      <c r="D645" s="428"/>
      <c r="E645" s="428"/>
      <c r="F645" s="428"/>
      <c r="G645" s="428"/>
      <c r="H645" s="428"/>
      <c r="I645" s="428"/>
      <c r="J645" s="428"/>
      <c r="K645" s="428"/>
      <c r="L645" s="428"/>
      <c r="M645" s="428"/>
      <c r="N645" s="428"/>
      <c r="O645" s="428"/>
      <c r="P645" s="428"/>
      <c r="Q645" s="428"/>
      <c r="R645" s="428"/>
      <c r="S645" s="428"/>
      <c r="T645" s="428"/>
      <c r="U645" s="428"/>
      <c r="V645" s="428"/>
      <c r="W645" s="428"/>
      <c r="X645" s="428"/>
      <c r="Y645" s="428"/>
      <c r="Z645" s="428"/>
    </row>
    <row r="646" spans="1:26" ht="14" hidden="1">
      <c r="A646" s="428"/>
      <c r="B646" s="428"/>
      <c r="C646" s="428"/>
      <c r="D646" s="428"/>
      <c r="E646" s="428"/>
      <c r="F646" s="428"/>
      <c r="G646" s="428"/>
      <c r="H646" s="428"/>
      <c r="I646" s="428"/>
      <c r="J646" s="428"/>
      <c r="K646" s="428"/>
      <c r="L646" s="428"/>
      <c r="M646" s="428"/>
      <c r="N646" s="428"/>
      <c r="O646" s="428"/>
      <c r="P646" s="428"/>
      <c r="Q646" s="428"/>
      <c r="R646" s="428"/>
      <c r="S646" s="428"/>
      <c r="T646" s="428"/>
      <c r="U646" s="428"/>
      <c r="V646" s="428"/>
      <c r="W646" s="428"/>
      <c r="X646" s="428"/>
      <c r="Y646" s="428"/>
      <c r="Z646" s="428"/>
    </row>
    <row r="647" spans="1:26" ht="14" hidden="1">
      <c r="A647" s="428"/>
      <c r="B647" s="428"/>
      <c r="C647" s="428"/>
      <c r="D647" s="428"/>
      <c r="E647" s="428"/>
      <c r="F647" s="428"/>
      <c r="G647" s="428"/>
      <c r="H647" s="428"/>
      <c r="I647" s="428"/>
      <c r="J647" s="428"/>
      <c r="K647" s="428"/>
      <c r="L647" s="428"/>
      <c r="M647" s="428"/>
      <c r="N647" s="428"/>
      <c r="O647" s="428"/>
      <c r="P647" s="428"/>
      <c r="Q647" s="428"/>
      <c r="R647" s="428"/>
      <c r="S647" s="428"/>
      <c r="T647" s="428"/>
      <c r="U647" s="428"/>
      <c r="V647" s="428"/>
      <c r="W647" s="428"/>
      <c r="X647" s="428"/>
      <c r="Y647" s="428"/>
      <c r="Z647" s="428"/>
    </row>
    <row r="648" spans="1:26" ht="14" hidden="1">
      <c r="A648" s="428"/>
      <c r="B648" s="428"/>
      <c r="C648" s="428"/>
      <c r="D648" s="428"/>
      <c r="E648" s="428"/>
      <c r="F648" s="428"/>
      <c r="G648" s="428"/>
      <c r="H648" s="428"/>
      <c r="I648" s="428"/>
      <c r="J648" s="428"/>
      <c r="K648" s="428"/>
      <c r="L648" s="428"/>
      <c r="M648" s="428"/>
      <c r="N648" s="428"/>
      <c r="O648" s="428"/>
      <c r="P648" s="428"/>
      <c r="Q648" s="428"/>
      <c r="R648" s="428"/>
      <c r="S648" s="428"/>
      <c r="T648" s="428"/>
      <c r="U648" s="428"/>
      <c r="V648" s="428"/>
      <c r="W648" s="428"/>
      <c r="X648" s="428"/>
      <c r="Y648" s="428"/>
      <c r="Z648" s="428"/>
    </row>
    <row r="649" spans="1:26" ht="14" hidden="1">
      <c r="A649" s="428"/>
      <c r="B649" s="428"/>
      <c r="C649" s="428"/>
      <c r="D649" s="428"/>
      <c r="E649" s="428"/>
      <c r="F649" s="428"/>
      <c r="G649" s="428"/>
      <c r="H649" s="428"/>
      <c r="I649" s="428"/>
      <c r="J649" s="428"/>
      <c r="K649" s="428"/>
      <c r="L649" s="428"/>
      <c r="M649" s="428"/>
      <c r="N649" s="428"/>
      <c r="O649" s="428"/>
      <c r="P649" s="428"/>
      <c r="Q649" s="428"/>
      <c r="R649" s="428"/>
      <c r="S649" s="428"/>
      <c r="T649" s="428"/>
      <c r="U649" s="428"/>
      <c r="V649" s="428"/>
      <c r="W649" s="428"/>
      <c r="X649" s="428"/>
      <c r="Y649" s="428"/>
      <c r="Z649" s="428"/>
    </row>
    <row r="650" spans="1:26" ht="14" hidden="1">
      <c r="A650" s="428"/>
      <c r="B650" s="428"/>
      <c r="C650" s="428"/>
      <c r="D650" s="428"/>
      <c r="E650" s="428"/>
      <c r="F650" s="428"/>
      <c r="G650" s="428"/>
      <c r="H650" s="428"/>
      <c r="I650" s="428"/>
      <c r="J650" s="428"/>
      <c r="K650" s="428"/>
      <c r="L650" s="428"/>
      <c r="M650" s="428"/>
      <c r="N650" s="428"/>
      <c r="O650" s="428"/>
      <c r="P650" s="428"/>
      <c r="Q650" s="428"/>
      <c r="R650" s="428"/>
      <c r="S650" s="428"/>
      <c r="T650" s="428"/>
      <c r="U650" s="428"/>
      <c r="V650" s="428"/>
      <c r="W650" s="428"/>
      <c r="X650" s="428"/>
      <c r="Y650" s="428"/>
      <c r="Z650" s="428"/>
    </row>
    <row r="651" spans="1:26" ht="14" hidden="1">
      <c r="A651" s="428"/>
      <c r="B651" s="428"/>
      <c r="C651" s="428"/>
      <c r="D651" s="428"/>
      <c r="E651" s="428"/>
      <c r="F651" s="428"/>
      <c r="G651" s="428"/>
      <c r="H651" s="428"/>
      <c r="I651" s="428"/>
      <c r="J651" s="428"/>
      <c r="K651" s="428"/>
      <c r="L651" s="428"/>
      <c r="M651" s="428"/>
      <c r="N651" s="428"/>
      <c r="O651" s="428"/>
      <c r="P651" s="428"/>
      <c r="Q651" s="428"/>
      <c r="R651" s="428"/>
      <c r="S651" s="428"/>
      <c r="T651" s="428"/>
      <c r="U651" s="428"/>
      <c r="V651" s="428"/>
      <c r="W651" s="428"/>
      <c r="X651" s="428"/>
      <c r="Y651" s="428"/>
      <c r="Z651" s="428"/>
    </row>
    <row r="652" spans="1:26" ht="14" hidden="1">
      <c r="A652" s="428"/>
      <c r="B652" s="428"/>
      <c r="C652" s="428"/>
      <c r="D652" s="428"/>
      <c r="E652" s="428"/>
      <c r="F652" s="428"/>
      <c r="G652" s="428"/>
      <c r="H652" s="428"/>
      <c r="I652" s="428"/>
      <c r="J652" s="428"/>
      <c r="K652" s="428"/>
      <c r="L652" s="428"/>
      <c r="M652" s="428"/>
      <c r="N652" s="428"/>
      <c r="O652" s="428"/>
      <c r="P652" s="428"/>
      <c r="Q652" s="428"/>
      <c r="R652" s="428"/>
      <c r="S652" s="428"/>
      <c r="T652" s="428"/>
      <c r="U652" s="428"/>
      <c r="V652" s="428"/>
      <c r="W652" s="428"/>
      <c r="X652" s="428"/>
      <c r="Y652" s="428"/>
      <c r="Z652" s="428"/>
    </row>
    <row r="653" spans="1:26" ht="14" hidden="1">
      <c r="A653" s="428"/>
      <c r="B653" s="428"/>
      <c r="C653" s="428"/>
      <c r="D653" s="428"/>
      <c r="E653" s="428"/>
      <c r="F653" s="428"/>
      <c r="G653" s="428"/>
      <c r="H653" s="428"/>
      <c r="I653" s="428"/>
      <c r="J653" s="428"/>
      <c r="K653" s="428"/>
      <c r="L653" s="428"/>
      <c r="M653" s="428"/>
      <c r="N653" s="428"/>
      <c r="O653" s="428"/>
      <c r="P653" s="428"/>
      <c r="Q653" s="428"/>
      <c r="R653" s="428"/>
      <c r="S653" s="428"/>
      <c r="T653" s="428"/>
      <c r="U653" s="428"/>
      <c r="V653" s="428"/>
      <c r="W653" s="428"/>
      <c r="X653" s="428"/>
      <c r="Y653" s="428"/>
      <c r="Z653" s="428"/>
    </row>
    <row r="654" spans="1:26" ht="14" hidden="1">
      <c r="A654" s="428"/>
      <c r="B654" s="428"/>
      <c r="C654" s="428"/>
      <c r="D654" s="428"/>
      <c r="E654" s="428"/>
      <c r="F654" s="428"/>
      <c r="G654" s="428"/>
      <c r="H654" s="428"/>
      <c r="I654" s="428"/>
      <c r="J654" s="428"/>
      <c r="K654" s="428"/>
      <c r="L654" s="428"/>
      <c r="M654" s="428"/>
      <c r="N654" s="428"/>
      <c r="O654" s="428"/>
      <c r="P654" s="428"/>
      <c r="Q654" s="428"/>
      <c r="R654" s="428"/>
      <c r="S654" s="428"/>
      <c r="T654" s="428"/>
      <c r="U654" s="428"/>
      <c r="V654" s="428"/>
      <c r="W654" s="428"/>
      <c r="X654" s="428"/>
      <c r="Y654" s="428"/>
      <c r="Z654" s="428"/>
    </row>
    <row r="655" spans="1:26" ht="14" hidden="1">
      <c r="A655" s="428"/>
      <c r="B655" s="428"/>
      <c r="C655" s="428"/>
      <c r="D655" s="428"/>
      <c r="E655" s="428"/>
      <c r="F655" s="428"/>
      <c r="G655" s="428"/>
      <c r="H655" s="428"/>
      <c r="I655" s="428"/>
      <c r="J655" s="428"/>
      <c r="K655" s="428"/>
      <c r="L655" s="428"/>
      <c r="M655" s="428"/>
      <c r="N655" s="428"/>
      <c r="O655" s="428"/>
      <c r="P655" s="428"/>
      <c r="Q655" s="428"/>
      <c r="R655" s="428"/>
      <c r="S655" s="428"/>
      <c r="T655" s="428"/>
      <c r="U655" s="428"/>
      <c r="V655" s="428"/>
      <c r="W655" s="428"/>
      <c r="X655" s="428"/>
      <c r="Y655" s="428"/>
      <c r="Z655" s="428"/>
    </row>
    <row r="656" spans="1:26" ht="14" hidden="1">
      <c r="A656" s="428"/>
      <c r="B656" s="428"/>
      <c r="C656" s="428"/>
      <c r="D656" s="428"/>
      <c r="E656" s="428"/>
      <c r="F656" s="428"/>
      <c r="G656" s="428"/>
      <c r="H656" s="428"/>
      <c r="I656" s="428"/>
      <c r="J656" s="428"/>
      <c r="K656" s="428"/>
      <c r="L656" s="428"/>
      <c r="M656" s="428"/>
      <c r="N656" s="428"/>
      <c r="O656" s="428"/>
      <c r="P656" s="428"/>
      <c r="Q656" s="428"/>
      <c r="R656" s="428"/>
      <c r="S656" s="428"/>
      <c r="T656" s="428"/>
      <c r="U656" s="428"/>
      <c r="V656" s="428"/>
      <c r="W656" s="428"/>
      <c r="X656" s="428"/>
      <c r="Y656" s="428"/>
      <c r="Z656" s="428"/>
    </row>
    <row r="657" spans="1:26" ht="14" hidden="1">
      <c r="A657" s="428"/>
      <c r="B657" s="428"/>
      <c r="C657" s="428"/>
      <c r="D657" s="428"/>
      <c r="E657" s="428"/>
      <c r="F657" s="428"/>
      <c r="G657" s="428"/>
      <c r="H657" s="428"/>
      <c r="I657" s="428"/>
      <c r="J657" s="428"/>
      <c r="K657" s="428"/>
      <c r="L657" s="428"/>
      <c r="M657" s="428"/>
      <c r="N657" s="428"/>
      <c r="O657" s="428"/>
      <c r="P657" s="428"/>
      <c r="Q657" s="428"/>
      <c r="R657" s="428"/>
      <c r="S657" s="428"/>
      <c r="T657" s="428"/>
      <c r="U657" s="428"/>
      <c r="V657" s="428"/>
      <c r="W657" s="428"/>
      <c r="X657" s="428"/>
      <c r="Y657" s="428"/>
      <c r="Z657" s="428"/>
    </row>
    <row r="658" spans="1:26" ht="14" hidden="1">
      <c r="A658" s="428"/>
      <c r="B658" s="428"/>
      <c r="C658" s="428"/>
      <c r="D658" s="428"/>
      <c r="E658" s="428"/>
      <c r="F658" s="428"/>
      <c r="G658" s="428"/>
      <c r="H658" s="428"/>
      <c r="I658" s="428"/>
      <c r="J658" s="428"/>
      <c r="K658" s="428"/>
      <c r="L658" s="428"/>
      <c r="M658" s="428"/>
      <c r="N658" s="428"/>
      <c r="O658" s="428"/>
      <c r="P658" s="428"/>
      <c r="Q658" s="428"/>
      <c r="R658" s="428"/>
      <c r="S658" s="428"/>
      <c r="T658" s="428"/>
      <c r="U658" s="428"/>
      <c r="V658" s="428"/>
      <c r="W658" s="428"/>
      <c r="X658" s="428"/>
      <c r="Y658" s="428"/>
      <c r="Z658" s="428"/>
    </row>
    <row r="659" spans="1:26" ht="14" hidden="1">
      <c r="A659" s="428"/>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row>
    <row r="660" spans="1:26" ht="14" hidden="1">
      <c r="A660" s="428"/>
      <c r="B660" s="428"/>
      <c r="C660" s="428"/>
      <c r="D660" s="428"/>
      <c r="E660" s="428"/>
      <c r="F660" s="428"/>
      <c r="G660" s="428"/>
      <c r="H660" s="428"/>
      <c r="I660" s="428"/>
      <c r="J660" s="428"/>
      <c r="K660" s="428"/>
      <c r="L660" s="428"/>
      <c r="M660" s="428"/>
      <c r="N660" s="428"/>
      <c r="O660" s="428"/>
      <c r="P660" s="428"/>
      <c r="Q660" s="428"/>
      <c r="R660" s="428"/>
      <c r="S660" s="428"/>
      <c r="T660" s="428"/>
      <c r="U660" s="428"/>
      <c r="V660" s="428"/>
      <c r="W660" s="428"/>
      <c r="X660" s="428"/>
      <c r="Y660" s="428"/>
      <c r="Z660" s="428"/>
    </row>
    <row r="661" spans="1:26" ht="14" hidden="1">
      <c r="A661" s="428"/>
      <c r="B661" s="428"/>
      <c r="C661" s="428"/>
      <c r="D661" s="428"/>
      <c r="E661" s="428"/>
      <c r="F661" s="428"/>
      <c r="G661" s="428"/>
      <c r="H661" s="428"/>
      <c r="I661" s="428"/>
      <c r="J661" s="428"/>
      <c r="K661" s="428"/>
      <c r="L661" s="428"/>
      <c r="M661" s="428"/>
      <c r="N661" s="428"/>
      <c r="O661" s="428"/>
      <c r="P661" s="428"/>
      <c r="Q661" s="428"/>
      <c r="R661" s="428"/>
      <c r="S661" s="428"/>
      <c r="T661" s="428"/>
      <c r="U661" s="428"/>
      <c r="V661" s="428"/>
      <c r="W661" s="428"/>
      <c r="X661" s="428"/>
      <c r="Y661" s="428"/>
      <c r="Z661" s="428"/>
    </row>
    <row r="662" spans="1:26" ht="14" hidden="1">
      <c r="A662" s="428"/>
      <c r="B662" s="428"/>
      <c r="C662" s="428"/>
      <c r="D662" s="428"/>
      <c r="E662" s="428"/>
      <c r="F662" s="428"/>
      <c r="G662" s="428"/>
      <c r="H662" s="428"/>
      <c r="I662" s="428"/>
      <c r="J662" s="428"/>
      <c r="K662" s="428"/>
      <c r="L662" s="428"/>
      <c r="M662" s="428"/>
      <c r="N662" s="428"/>
      <c r="O662" s="428"/>
      <c r="P662" s="428"/>
      <c r="Q662" s="428"/>
      <c r="R662" s="428"/>
      <c r="S662" s="428"/>
      <c r="T662" s="428"/>
      <c r="U662" s="428"/>
      <c r="V662" s="428"/>
      <c r="W662" s="428"/>
      <c r="X662" s="428"/>
      <c r="Y662" s="428"/>
      <c r="Z662" s="428"/>
    </row>
    <row r="663" spans="1:26" ht="14" hidden="1">
      <c r="A663" s="428"/>
      <c r="B663" s="428"/>
      <c r="C663" s="428"/>
      <c r="D663" s="428"/>
      <c r="E663" s="428"/>
      <c r="F663" s="428"/>
      <c r="G663" s="428"/>
      <c r="H663" s="428"/>
      <c r="I663" s="428"/>
      <c r="J663" s="428"/>
      <c r="K663" s="428"/>
      <c r="L663" s="428"/>
      <c r="M663" s="428"/>
      <c r="N663" s="428"/>
      <c r="O663" s="428"/>
      <c r="P663" s="428"/>
      <c r="Q663" s="428"/>
      <c r="R663" s="428"/>
      <c r="S663" s="428"/>
      <c r="T663" s="428"/>
      <c r="U663" s="428"/>
      <c r="V663" s="428"/>
      <c r="W663" s="428"/>
      <c r="X663" s="428"/>
      <c r="Y663" s="428"/>
      <c r="Z663" s="428"/>
    </row>
    <row r="664" spans="1:26" ht="14" hidden="1">
      <c r="A664" s="428"/>
      <c r="B664" s="428"/>
      <c r="C664" s="428"/>
      <c r="D664" s="428"/>
      <c r="E664" s="428"/>
      <c r="F664" s="428"/>
      <c r="G664" s="428"/>
      <c r="H664" s="428"/>
      <c r="I664" s="428"/>
      <c r="J664" s="428"/>
      <c r="K664" s="428"/>
      <c r="L664" s="428"/>
      <c r="M664" s="428"/>
      <c r="N664" s="428"/>
      <c r="O664" s="428"/>
      <c r="P664" s="428"/>
      <c r="Q664" s="428"/>
      <c r="R664" s="428"/>
      <c r="S664" s="428"/>
      <c r="T664" s="428"/>
      <c r="U664" s="428"/>
      <c r="V664" s="428"/>
      <c r="W664" s="428"/>
      <c r="X664" s="428"/>
      <c r="Y664" s="428"/>
      <c r="Z664" s="428"/>
    </row>
    <row r="665" spans="1:26" ht="14" hidden="1">
      <c r="A665" s="428"/>
      <c r="B665" s="428"/>
      <c r="C665" s="428"/>
      <c r="D665" s="428"/>
      <c r="E665" s="428"/>
      <c r="F665" s="428"/>
      <c r="G665" s="428"/>
      <c r="H665" s="428"/>
      <c r="I665" s="428"/>
      <c r="J665" s="428"/>
      <c r="K665" s="428"/>
      <c r="L665" s="428"/>
      <c r="M665" s="428"/>
      <c r="N665" s="428"/>
      <c r="O665" s="428"/>
      <c r="P665" s="428"/>
      <c r="Q665" s="428"/>
      <c r="R665" s="428"/>
      <c r="S665" s="428"/>
      <c r="T665" s="428"/>
      <c r="U665" s="428"/>
      <c r="V665" s="428"/>
      <c r="W665" s="428"/>
      <c r="X665" s="428"/>
      <c r="Y665" s="428"/>
      <c r="Z665" s="428"/>
    </row>
    <row r="666" spans="1:26" ht="14" hidden="1">
      <c r="A666" s="428"/>
      <c r="B666" s="428"/>
      <c r="C666" s="428"/>
      <c r="D666" s="428"/>
      <c r="E666" s="428"/>
      <c r="F666" s="428"/>
      <c r="G666" s="428"/>
      <c r="H666" s="428"/>
      <c r="I666" s="428"/>
      <c r="J666" s="428"/>
      <c r="K666" s="428"/>
      <c r="L666" s="428"/>
      <c r="M666" s="428"/>
      <c r="N666" s="428"/>
      <c r="O666" s="428"/>
      <c r="P666" s="428"/>
      <c r="Q666" s="428"/>
      <c r="R666" s="428"/>
      <c r="S666" s="428"/>
      <c r="T666" s="428"/>
      <c r="U666" s="428"/>
      <c r="V666" s="428"/>
      <c r="W666" s="428"/>
      <c r="X666" s="428"/>
      <c r="Y666" s="428"/>
      <c r="Z666" s="428"/>
    </row>
    <row r="667" spans="1:26" ht="14" hidden="1">
      <c r="A667" s="428"/>
      <c r="B667" s="428"/>
      <c r="C667" s="428"/>
      <c r="D667" s="428"/>
      <c r="E667" s="428"/>
      <c r="F667" s="428"/>
      <c r="G667" s="428"/>
      <c r="H667" s="428"/>
      <c r="I667" s="428"/>
      <c r="J667" s="428"/>
      <c r="K667" s="428"/>
      <c r="L667" s="428"/>
      <c r="M667" s="428"/>
      <c r="N667" s="428"/>
      <c r="O667" s="428"/>
      <c r="P667" s="428"/>
      <c r="Q667" s="428"/>
      <c r="R667" s="428"/>
      <c r="S667" s="428"/>
      <c r="T667" s="428"/>
      <c r="U667" s="428"/>
      <c r="V667" s="428"/>
      <c r="W667" s="428"/>
      <c r="X667" s="428"/>
      <c r="Y667" s="428"/>
      <c r="Z667" s="428"/>
    </row>
    <row r="668" spans="1:26" ht="14" hidden="1">
      <c r="A668" s="428"/>
      <c r="B668" s="428"/>
      <c r="C668" s="428"/>
      <c r="D668" s="428"/>
      <c r="E668" s="428"/>
      <c r="F668" s="428"/>
      <c r="G668" s="428"/>
      <c r="H668" s="428"/>
      <c r="I668" s="428"/>
      <c r="J668" s="428"/>
      <c r="K668" s="428"/>
      <c r="L668" s="428"/>
      <c r="M668" s="428"/>
      <c r="N668" s="428"/>
      <c r="O668" s="428"/>
      <c r="P668" s="428"/>
      <c r="Q668" s="428"/>
      <c r="R668" s="428"/>
      <c r="S668" s="428"/>
      <c r="T668" s="428"/>
      <c r="U668" s="428"/>
      <c r="V668" s="428"/>
      <c r="W668" s="428"/>
      <c r="X668" s="428"/>
      <c r="Y668" s="428"/>
      <c r="Z668" s="428"/>
    </row>
    <row r="669" spans="1:26" ht="14" hidden="1">
      <c r="A669" s="428"/>
      <c r="B669" s="428"/>
      <c r="C669" s="428"/>
      <c r="D669" s="428"/>
      <c r="E669" s="428"/>
      <c r="F669" s="428"/>
      <c r="G669" s="428"/>
      <c r="H669" s="428"/>
      <c r="I669" s="428"/>
      <c r="J669" s="428"/>
      <c r="K669" s="428"/>
      <c r="L669" s="428"/>
      <c r="M669" s="428"/>
      <c r="N669" s="428"/>
      <c r="O669" s="428"/>
      <c r="P669" s="428"/>
      <c r="Q669" s="428"/>
      <c r="R669" s="428"/>
      <c r="S669" s="428"/>
      <c r="T669" s="428"/>
      <c r="U669" s="428"/>
      <c r="V669" s="428"/>
      <c r="W669" s="428"/>
      <c r="X669" s="428"/>
      <c r="Y669" s="428"/>
      <c r="Z669" s="428"/>
    </row>
    <row r="670" spans="1:26" ht="14" hidden="1">
      <c r="A670" s="428"/>
      <c r="B670" s="428"/>
      <c r="C670" s="428"/>
      <c r="D670" s="428"/>
      <c r="E670" s="428"/>
      <c r="F670" s="428"/>
      <c r="G670" s="428"/>
      <c r="H670" s="428"/>
      <c r="I670" s="428"/>
      <c r="J670" s="428"/>
      <c r="K670" s="428"/>
      <c r="L670" s="428"/>
      <c r="M670" s="428"/>
      <c r="N670" s="428"/>
      <c r="O670" s="428"/>
      <c r="P670" s="428"/>
      <c r="Q670" s="428"/>
      <c r="R670" s="428"/>
      <c r="S670" s="428"/>
      <c r="T670" s="428"/>
      <c r="U670" s="428"/>
      <c r="V670" s="428"/>
      <c r="W670" s="428"/>
      <c r="X670" s="428"/>
      <c r="Y670" s="428"/>
      <c r="Z670" s="428"/>
    </row>
    <row r="671" spans="1:26" ht="14" hidden="1">
      <c r="A671" s="428"/>
      <c r="B671" s="428"/>
      <c r="C671" s="428"/>
      <c r="D671" s="428"/>
      <c r="E671" s="428"/>
      <c r="F671" s="428"/>
      <c r="G671" s="428"/>
      <c r="H671" s="428"/>
      <c r="I671" s="428"/>
      <c r="J671" s="428"/>
      <c r="K671" s="428"/>
      <c r="L671" s="428"/>
      <c r="M671" s="428"/>
      <c r="N671" s="428"/>
      <c r="O671" s="428"/>
      <c r="P671" s="428"/>
      <c r="Q671" s="428"/>
      <c r="R671" s="428"/>
      <c r="S671" s="428"/>
      <c r="T671" s="428"/>
      <c r="U671" s="428"/>
      <c r="V671" s="428"/>
      <c r="W671" s="428"/>
      <c r="X671" s="428"/>
      <c r="Y671" s="428"/>
      <c r="Z671" s="428"/>
    </row>
    <row r="672" spans="1:26" ht="14" hidden="1">
      <c r="A672" s="428"/>
      <c r="B672" s="428"/>
      <c r="C672" s="428"/>
      <c r="D672" s="428"/>
      <c r="E672" s="428"/>
      <c r="F672" s="428"/>
      <c r="G672" s="428"/>
      <c r="H672" s="428"/>
      <c r="I672" s="428"/>
      <c r="J672" s="428"/>
      <c r="K672" s="428"/>
      <c r="L672" s="428"/>
      <c r="M672" s="428"/>
      <c r="N672" s="428"/>
      <c r="O672" s="428"/>
      <c r="P672" s="428"/>
      <c r="Q672" s="428"/>
      <c r="R672" s="428"/>
      <c r="S672" s="428"/>
      <c r="T672" s="428"/>
      <c r="U672" s="428"/>
      <c r="V672" s="428"/>
      <c r="W672" s="428"/>
      <c r="X672" s="428"/>
      <c r="Y672" s="428"/>
      <c r="Z672" s="428"/>
    </row>
    <row r="673" spans="1:26" ht="14" hidden="1">
      <c r="A673" s="428"/>
      <c r="B673" s="428"/>
      <c r="C673" s="428"/>
      <c r="D673" s="428"/>
      <c r="E673" s="428"/>
      <c r="F673" s="428"/>
      <c r="G673" s="428"/>
      <c r="H673" s="428"/>
      <c r="I673" s="428"/>
      <c r="J673" s="428"/>
      <c r="K673" s="428"/>
      <c r="L673" s="428"/>
      <c r="M673" s="428"/>
      <c r="N673" s="428"/>
      <c r="O673" s="428"/>
      <c r="P673" s="428"/>
      <c r="Q673" s="428"/>
      <c r="R673" s="428"/>
      <c r="S673" s="428"/>
      <c r="T673" s="428"/>
      <c r="U673" s="428"/>
      <c r="V673" s="428"/>
      <c r="W673" s="428"/>
      <c r="X673" s="428"/>
      <c r="Y673" s="428"/>
      <c r="Z673" s="428"/>
    </row>
    <row r="674" spans="1:26" ht="14" hidden="1">
      <c r="A674" s="428"/>
      <c r="B674" s="428"/>
      <c r="C674" s="428"/>
      <c r="D674" s="428"/>
      <c r="E674" s="428"/>
      <c r="F674" s="428"/>
      <c r="G674" s="428"/>
      <c r="H674" s="428"/>
      <c r="I674" s="428"/>
      <c r="J674" s="428"/>
      <c r="K674" s="428"/>
      <c r="L674" s="428"/>
      <c r="M674" s="428"/>
      <c r="N674" s="428"/>
      <c r="O674" s="428"/>
      <c r="P674" s="428"/>
      <c r="Q674" s="428"/>
      <c r="R674" s="428"/>
      <c r="S674" s="428"/>
      <c r="T674" s="428"/>
      <c r="U674" s="428"/>
      <c r="V674" s="428"/>
      <c r="W674" s="428"/>
      <c r="X674" s="428"/>
      <c r="Y674" s="428"/>
      <c r="Z674" s="428"/>
    </row>
    <row r="675" spans="1:26" ht="14" hidden="1">
      <c r="A675" s="428"/>
      <c r="B675" s="428"/>
      <c r="C675" s="428"/>
      <c r="D675" s="428"/>
      <c r="E675" s="428"/>
      <c r="F675" s="428"/>
      <c r="G675" s="428"/>
      <c r="H675" s="428"/>
      <c r="I675" s="428"/>
      <c r="J675" s="428"/>
      <c r="K675" s="428"/>
      <c r="L675" s="428"/>
      <c r="M675" s="428"/>
      <c r="N675" s="428"/>
      <c r="O675" s="428"/>
      <c r="P675" s="428"/>
      <c r="Q675" s="428"/>
      <c r="R675" s="428"/>
      <c r="S675" s="428"/>
      <c r="T675" s="428"/>
      <c r="U675" s="428"/>
      <c r="V675" s="428"/>
      <c r="W675" s="428"/>
      <c r="X675" s="428"/>
      <c r="Y675" s="428"/>
      <c r="Z675" s="428"/>
    </row>
    <row r="676" spans="1:26" ht="14" hidden="1">
      <c r="A676" s="428"/>
      <c r="B676" s="428"/>
      <c r="C676" s="428"/>
      <c r="D676" s="428"/>
      <c r="E676" s="428"/>
      <c r="F676" s="428"/>
      <c r="G676" s="428"/>
      <c r="H676" s="428"/>
      <c r="I676" s="428"/>
      <c r="J676" s="428"/>
      <c r="K676" s="428"/>
      <c r="L676" s="428"/>
      <c r="M676" s="428"/>
      <c r="N676" s="428"/>
      <c r="O676" s="428"/>
      <c r="P676" s="428"/>
      <c r="Q676" s="428"/>
      <c r="R676" s="428"/>
      <c r="S676" s="428"/>
      <c r="T676" s="428"/>
      <c r="U676" s="428"/>
      <c r="V676" s="428"/>
      <c r="W676" s="428"/>
      <c r="X676" s="428"/>
      <c r="Y676" s="428"/>
      <c r="Z676" s="428"/>
    </row>
    <row r="677" spans="1:26" ht="14" hidden="1">
      <c r="A677" s="428"/>
      <c r="B677" s="428"/>
      <c r="C677" s="428"/>
      <c r="D677" s="428"/>
      <c r="E677" s="428"/>
      <c r="F677" s="428"/>
      <c r="G677" s="428"/>
      <c r="H677" s="428"/>
      <c r="I677" s="428"/>
      <c r="J677" s="428"/>
      <c r="K677" s="428"/>
      <c r="L677" s="428"/>
      <c r="M677" s="428"/>
      <c r="N677" s="428"/>
      <c r="O677" s="428"/>
      <c r="P677" s="428"/>
      <c r="Q677" s="428"/>
      <c r="R677" s="428"/>
      <c r="S677" s="428"/>
      <c r="T677" s="428"/>
      <c r="U677" s="428"/>
      <c r="V677" s="428"/>
      <c r="W677" s="428"/>
      <c r="X677" s="428"/>
      <c r="Y677" s="428"/>
      <c r="Z677" s="428"/>
    </row>
    <row r="678" spans="1:26" ht="14" hidden="1">
      <c r="A678" s="428"/>
      <c r="B678" s="428"/>
      <c r="C678" s="428"/>
      <c r="D678" s="428"/>
      <c r="E678" s="428"/>
      <c r="F678" s="428"/>
      <c r="G678" s="428"/>
      <c r="H678" s="428"/>
      <c r="I678" s="428"/>
      <c r="J678" s="428"/>
      <c r="K678" s="428"/>
      <c r="L678" s="428"/>
      <c r="M678" s="428"/>
      <c r="N678" s="428"/>
      <c r="O678" s="428"/>
      <c r="P678" s="428"/>
      <c r="Q678" s="428"/>
      <c r="R678" s="428"/>
      <c r="S678" s="428"/>
      <c r="T678" s="428"/>
      <c r="U678" s="428"/>
      <c r="V678" s="428"/>
      <c r="W678" s="428"/>
      <c r="X678" s="428"/>
      <c r="Y678" s="428"/>
      <c r="Z678" s="428"/>
    </row>
    <row r="679" spans="1:26" ht="14" hidden="1">
      <c r="A679" s="428"/>
      <c r="B679" s="428"/>
      <c r="C679" s="428"/>
      <c r="D679" s="428"/>
      <c r="E679" s="428"/>
      <c r="F679" s="428"/>
      <c r="G679" s="428"/>
      <c r="H679" s="428"/>
      <c r="I679" s="428"/>
      <c r="J679" s="428"/>
      <c r="K679" s="428"/>
      <c r="L679" s="428"/>
      <c r="M679" s="428"/>
      <c r="N679" s="428"/>
      <c r="O679" s="428"/>
      <c r="P679" s="428"/>
      <c r="Q679" s="428"/>
      <c r="R679" s="428"/>
      <c r="S679" s="428"/>
      <c r="T679" s="428"/>
      <c r="U679" s="428"/>
      <c r="V679" s="428"/>
      <c r="W679" s="428"/>
      <c r="X679" s="428"/>
      <c r="Y679" s="428"/>
      <c r="Z679" s="428"/>
    </row>
    <row r="680" spans="1:26" ht="14" hidden="1">
      <c r="A680" s="428"/>
      <c r="B680" s="428"/>
      <c r="C680" s="428"/>
      <c r="D680" s="428"/>
      <c r="E680" s="428"/>
      <c r="F680" s="428"/>
      <c r="G680" s="428"/>
      <c r="H680" s="428"/>
      <c r="I680" s="428"/>
      <c r="J680" s="428"/>
      <c r="K680" s="428"/>
      <c r="L680" s="428"/>
      <c r="M680" s="428"/>
      <c r="N680" s="428"/>
      <c r="O680" s="428"/>
      <c r="P680" s="428"/>
      <c r="Q680" s="428"/>
      <c r="R680" s="428"/>
      <c r="S680" s="428"/>
      <c r="T680" s="428"/>
      <c r="U680" s="428"/>
      <c r="V680" s="428"/>
      <c r="W680" s="428"/>
      <c r="X680" s="428"/>
      <c r="Y680" s="428"/>
      <c r="Z680" s="428"/>
    </row>
    <row r="681" spans="1:26" ht="14" hidden="1">
      <c r="A681" s="428"/>
      <c r="B681" s="428"/>
      <c r="C681" s="428"/>
      <c r="D681" s="428"/>
      <c r="E681" s="428"/>
      <c r="F681" s="428"/>
      <c r="G681" s="428"/>
      <c r="H681" s="428"/>
      <c r="I681" s="428"/>
      <c r="J681" s="428"/>
      <c r="K681" s="428"/>
      <c r="L681" s="428"/>
      <c r="M681" s="428"/>
      <c r="N681" s="428"/>
      <c r="O681" s="428"/>
      <c r="P681" s="428"/>
      <c r="Q681" s="428"/>
      <c r="R681" s="428"/>
      <c r="S681" s="428"/>
      <c r="T681" s="428"/>
      <c r="U681" s="428"/>
      <c r="V681" s="428"/>
      <c r="W681" s="428"/>
      <c r="X681" s="428"/>
      <c r="Y681" s="428"/>
      <c r="Z681" s="428"/>
    </row>
    <row r="682" spans="1:26" ht="14" hidden="1">
      <c r="A682" s="428"/>
      <c r="B682" s="428"/>
      <c r="C682" s="428"/>
      <c r="D682" s="428"/>
      <c r="E682" s="428"/>
      <c r="F682" s="428"/>
      <c r="G682" s="428"/>
      <c r="H682" s="428"/>
      <c r="I682" s="428"/>
      <c r="J682" s="428"/>
      <c r="K682" s="428"/>
      <c r="L682" s="428"/>
      <c r="M682" s="428"/>
      <c r="N682" s="428"/>
      <c r="O682" s="428"/>
      <c r="P682" s="428"/>
      <c r="Q682" s="428"/>
      <c r="R682" s="428"/>
      <c r="S682" s="428"/>
      <c r="T682" s="428"/>
      <c r="U682" s="428"/>
      <c r="V682" s="428"/>
      <c r="W682" s="428"/>
      <c r="X682" s="428"/>
      <c r="Y682" s="428"/>
      <c r="Z682" s="428"/>
    </row>
    <row r="683" spans="1:26" ht="14" hidden="1">
      <c r="A683" s="428"/>
      <c r="B683" s="428"/>
      <c r="C683" s="428"/>
      <c r="D683" s="428"/>
      <c r="E683" s="428"/>
      <c r="F683" s="428"/>
      <c r="G683" s="428"/>
      <c r="H683" s="428"/>
      <c r="I683" s="428"/>
      <c r="J683" s="428"/>
      <c r="K683" s="428"/>
      <c r="L683" s="428"/>
      <c r="M683" s="428"/>
      <c r="N683" s="428"/>
      <c r="O683" s="428"/>
      <c r="P683" s="428"/>
      <c r="Q683" s="428"/>
      <c r="R683" s="428"/>
      <c r="S683" s="428"/>
      <c r="T683" s="428"/>
      <c r="U683" s="428"/>
      <c r="V683" s="428"/>
      <c r="W683" s="428"/>
      <c r="X683" s="428"/>
      <c r="Y683" s="428"/>
      <c r="Z683" s="428"/>
    </row>
    <row r="684" spans="1:26" ht="14" hidden="1">
      <c r="A684" s="428"/>
      <c r="B684" s="428"/>
      <c r="C684" s="428"/>
      <c r="D684" s="428"/>
      <c r="E684" s="428"/>
      <c r="F684" s="428"/>
      <c r="G684" s="428"/>
      <c r="H684" s="428"/>
      <c r="I684" s="428"/>
      <c r="J684" s="428"/>
      <c r="K684" s="428"/>
      <c r="L684" s="428"/>
      <c r="M684" s="428"/>
      <c r="N684" s="428"/>
      <c r="O684" s="428"/>
      <c r="P684" s="428"/>
      <c r="Q684" s="428"/>
      <c r="R684" s="428"/>
      <c r="S684" s="428"/>
      <c r="T684" s="428"/>
      <c r="U684" s="428"/>
      <c r="V684" s="428"/>
      <c r="W684" s="428"/>
      <c r="X684" s="428"/>
      <c r="Y684" s="428"/>
      <c r="Z684" s="428"/>
    </row>
    <row r="685" spans="1:26" ht="14" hidden="1">
      <c r="A685" s="428"/>
      <c r="B685" s="428"/>
      <c r="C685" s="428"/>
      <c r="D685" s="428"/>
      <c r="E685" s="428"/>
      <c r="F685" s="428"/>
      <c r="G685" s="428"/>
      <c r="H685" s="428"/>
      <c r="I685" s="428"/>
      <c r="J685" s="428"/>
      <c r="K685" s="428"/>
      <c r="L685" s="428"/>
      <c r="M685" s="428"/>
      <c r="N685" s="428"/>
      <c r="O685" s="428"/>
      <c r="P685" s="428"/>
      <c r="Q685" s="428"/>
      <c r="R685" s="428"/>
      <c r="S685" s="428"/>
      <c r="T685" s="428"/>
      <c r="U685" s="428"/>
      <c r="V685" s="428"/>
      <c r="W685" s="428"/>
      <c r="X685" s="428"/>
      <c r="Y685" s="428"/>
      <c r="Z685" s="428"/>
    </row>
    <row r="686" spans="1:26" ht="14" hidden="1">
      <c r="A686" s="428"/>
      <c r="B686" s="428"/>
      <c r="C686" s="428"/>
      <c r="D686" s="428"/>
      <c r="E686" s="428"/>
      <c r="F686" s="428"/>
      <c r="G686" s="428"/>
      <c r="H686" s="428"/>
      <c r="I686" s="428"/>
      <c r="J686" s="428"/>
      <c r="K686" s="428"/>
      <c r="L686" s="428"/>
      <c r="M686" s="428"/>
      <c r="N686" s="428"/>
      <c r="O686" s="428"/>
      <c r="P686" s="428"/>
      <c r="Q686" s="428"/>
      <c r="R686" s="428"/>
      <c r="S686" s="428"/>
      <c r="T686" s="428"/>
      <c r="U686" s="428"/>
      <c r="V686" s="428"/>
      <c r="W686" s="428"/>
      <c r="X686" s="428"/>
      <c r="Y686" s="428"/>
      <c r="Z686" s="428"/>
    </row>
    <row r="687" spans="1:26" ht="14" hidden="1">
      <c r="A687" s="428"/>
      <c r="B687" s="428"/>
      <c r="C687" s="428"/>
      <c r="D687" s="428"/>
      <c r="E687" s="428"/>
      <c r="F687" s="428"/>
      <c r="G687" s="428"/>
      <c r="H687" s="428"/>
      <c r="I687" s="428"/>
      <c r="J687" s="428"/>
      <c r="K687" s="428"/>
      <c r="L687" s="428"/>
      <c r="M687" s="428"/>
      <c r="N687" s="428"/>
      <c r="O687" s="428"/>
      <c r="P687" s="428"/>
      <c r="Q687" s="428"/>
      <c r="R687" s="428"/>
      <c r="S687" s="428"/>
      <c r="T687" s="428"/>
      <c r="U687" s="428"/>
      <c r="V687" s="428"/>
      <c r="W687" s="428"/>
      <c r="X687" s="428"/>
      <c r="Y687" s="428"/>
      <c r="Z687" s="428"/>
    </row>
    <row r="688" spans="1:26" ht="14" hidden="1">
      <c r="A688" s="428"/>
      <c r="B688" s="428"/>
      <c r="C688" s="428"/>
      <c r="D688" s="428"/>
      <c r="E688" s="428"/>
      <c r="F688" s="428"/>
      <c r="G688" s="428"/>
      <c r="H688" s="428"/>
      <c r="I688" s="428"/>
      <c r="J688" s="428"/>
      <c r="K688" s="428"/>
      <c r="L688" s="428"/>
      <c r="M688" s="428"/>
      <c r="N688" s="428"/>
      <c r="O688" s="428"/>
      <c r="P688" s="428"/>
      <c r="Q688" s="428"/>
      <c r="R688" s="428"/>
      <c r="S688" s="428"/>
      <c r="T688" s="428"/>
      <c r="U688" s="428"/>
      <c r="V688" s="428"/>
      <c r="W688" s="428"/>
      <c r="X688" s="428"/>
      <c r="Y688" s="428"/>
      <c r="Z688" s="428"/>
    </row>
    <row r="689" spans="1:26" ht="14" hidden="1">
      <c r="A689" s="428"/>
      <c r="B689" s="428"/>
      <c r="C689" s="428"/>
      <c r="D689" s="428"/>
      <c r="E689" s="428"/>
      <c r="F689" s="428"/>
      <c r="G689" s="428"/>
      <c r="H689" s="428"/>
      <c r="I689" s="428"/>
      <c r="J689" s="428"/>
      <c r="K689" s="428"/>
      <c r="L689" s="428"/>
      <c r="M689" s="428"/>
      <c r="N689" s="428"/>
      <c r="O689" s="428"/>
      <c r="P689" s="428"/>
      <c r="Q689" s="428"/>
      <c r="R689" s="428"/>
      <c r="S689" s="428"/>
      <c r="T689" s="428"/>
      <c r="U689" s="428"/>
      <c r="V689" s="428"/>
      <c r="W689" s="428"/>
      <c r="X689" s="428"/>
      <c r="Y689" s="428"/>
      <c r="Z689" s="428"/>
    </row>
    <row r="690" spans="1:26" ht="14" hidden="1">
      <c r="A690" s="428"/>
      <c r="B690" s="428"/>
      <c r="C690" s="428"/>
      <c r="D690" s="428"/>
      <c r="E690" s="428"/>
      <c r="F690" s="428"/>
      <c r="G690" s="428"/>
      <c r="H690" s="428"/>
      <c r="I690" s="428"/>
      <c r="J690" s="428"/>
      <c r="K690" s="428"/>
      <c r="L690" s="428"/>
      <c r="M690" s="428"/>
      <c r="N690" s="428"/>
      <c r="O690" s="428"/>
      <c r="P690" s="428"/>
      <c r="Q690" s="428"/>
      <c r="R690" s="428"/>
      <c r="S690" s="428"/>
      <c r="T690" s="428"/>
      <c r="U690" s="428"/>
      <c r="V690" s="428"/>
      <c r="W690" s="428"/>
      <c r="X690" s="428"/>
      <c r="Y690" s="428"/>
      <c r="Z690" s="428"/>
    </row>
    <row r="691" spans="1:26" ht="14" hidden="1">
      <c r="A691" s="428"/>
      <c r="B691" s="428"/>
      <c r="C691" s="428"/>
      <c r="D691" s="428"/>
      <c r="E691" s="428"/>
      <c r="F691" s="428"/>
      <c r="G691" s="428"/>
      <c r="H691" s="428"/>
      <c r="I691" s="428"/>
      <c r="J691" s="428"/>
      <c r="K691" s="428"/>
      <c r="L691" s="428"/>
      <c r="M691" s="428"/>
      <c r="N691" s="428"/>
      <c r="O691" s="428"/>
      <c r="P691" s="428"/>
      <c r="Q691" s="428"/>
      <c r="R691" s="428"/>
      <c r="S691" s="428"/>
      <c r="T691" s="428"/>
      <c r="U691" s="428"/>
      <c r="V691" s="428"/>
      <c r="W691" s="428"/>
      <c r="X691" s="428"/>
      <c r="Y691" s="428"/>
      <c r="Z691" s="428"/>
    </row>
    <row r="692" spans="1:26" ht="14" hidden="1">
      <c r="A692" s="428"/>
      <c r="B692" s="428"/>
      <c r="C692" s="428"/>
      <c r="D692" s="428"/>
      <c r="E692" s="428"/>
      <c r="F692" s="428"/>
      <c r="G692" s="428"/>
      <c r="H692" s="428"/>
      <c r="I692" s="428"/>
      <c r="J692" s="428"/>
      <c r="K692" s="428"/>
      <c r="L692" s="428"/>
      <c r="M692" s="428"/>
      <c r="N692" s="428"/>
      <c r="O692" s="428"/>
      <c r="P692" s="428"/>
      <c r="Q692" s="428"/>
      <c r="R692" s="428"/>
      <c r="S692" s="428"/>
      <c r="T692" s="428"/>
      <c r="U692" s="428"/>
      <c r="V692" s="428"/>
      <c r="W692" s="428"/>
      <c r="X692" s="428"/>
      <c r="Y692" s="428"/>
      <c r="Z692" s="428"/>
    </row>
    <row r="693" spans="1:26" ht="14" hidden="1">
      <c r="A693" s="428"/>
      <c r="B693" s="428"/>
      <c r="C693" s="428"/>
      <c r="D693" s="428"/>
      <c r="E693" s="428"/>
      <c r="F693" s="428"/>
      <c r="G693" s="428"/>
      <c r="H693" s="428"/>
      <c r="I693" s="428"/>
      <c r="J693" s="428"/>
      <c r="K693" s="428"/>
      <c r="L693" s="428"/>
      <c r="M693" s="428"/>
      <c r="N693" s="428"/>
      <c r="O693" s="428"/>
      <c r="P693" s="428"/>
      <c r="Q693" s="428"/>
      <c r="R693" s="428"/>
      <c r="S693" s="428"/>
      <c r="T693" s="428"/>
      <c r="U693" s="428"/>
      <c r="V693" s="428"/>
      <c r="W693" s="428"/>
      <c r="X693" s="428"/>
      <c r="Y693" s="428"/>
      <c r="Z693" s="428"/>
    </row>
    <row r="694" spans="1:26" ht="14" hidden="1">
      <c r="A694" s="428"/>
      <c r="B694" s="428"/>
      <c r="C694" s="428"/>
      <c r="D694" s="428"/>
      <c r="E694" s="428"/>
      <c r="F694" s="428"/>
      <c r="G694" s="428"/>
      <c r="H694" s="428"/>
      <c r="I694" s="428"/>
      <c r="J694" s="428"/>
      <c r="K694" s="428"/>
      <c r="L694" s="428"/>
      <c r="M694" s="428"/>
      <c r="N694" s="428"/>
      <c r="O694" s="428"/>
      <c r="P694" s="428"/>
      <c r="Q694" s="428"/>
      <c r="R694" s="428"/>
      <c r="S694" s="428"/>
      <c r="T694" s="428"/>
      <c r="U694" s="428"/>
      <c r="V694" s="428"/>
      <c r="W694" s="428"/>
      <c r="X694" s="428"/>
      <c r="Y694" s="428"/>
      <c r="Z694" s="428"/>
    </row>
    <row r="695" spans="1:26" ht="14" hidden="1">
      <c r="A695" s="428"/>
      <c r="B695" s="428"/>
      <c r="C695" s="428"/>
      <c r="D695" s="428"/>
      <c r="E695" s="428"/>
      <c r="F695" s="428"/>
      <c r="G695" s="428"/>
      <c r="H695" s="428"/>
      <c r="I695" s="428"/>
      <c r="J695" s="428"/>
      <c r="K695" s="428"/>
      <c r="L695" s="428"/>
      <c r="M695" s="428"/>
      <c r="N695" s="428"/>
      <c r="O695" s="428"/>
      <c r="P695" s="428"/>
      <c r="Q695" s="428"/>
      <c r="R695" s="428"/>
      <c r="S695" s="428"/>
      <c r="T695" s="428"/>
      <c r="U695" s="428"/>
      <c r="V695" s="428"/>
      <c r="W695" s="428"/>
      <c r="X695" s="428"/>
      <c r="Y695" s="428"/>
      <c r="Z695" s="428"/>
    </row>
    <row r="696" spans="1:26" ht="14" hidden="1">
      <c r="A696" s="428"/>
      <c r="B696" s="428"/>
      <c r="C696" s="428"/>
      <c r="D696" s="428"/>
      <c r="E696" s="428"/>
      <c r="F696" s="428"/>
      <c r="G696" s="428"/>
      <c r="H696" s="428"/>
      <c r="I696" s="428"/>
      <c r="J696" s="428"/>
      <c r="K696" s="428"/>
      <c r="L696" s="428"/>
      <c r="M696" s="428"/>
      <c r="N696" s="428"/>
      <c r="O696" s="428"/>
      <c r="P696" s="428"/>
      <c r="Q696" s="428"/>
      <c r="R696" s="428"/>
      <c r="S696" s="428"/>
      <c r="T696" s="428"/>
      <c r="U696" s="428"/>
      <c r="V696" s="428"/>
      <c r="W696" s="428"/>
      <c r="X696" s="428"/>
      <c r="Y696" s="428"/>
      <c r="Z696" s="428"/>
    </row>
    <row r="697" spans="1:26" ht="14" hidden="1">
      <c r="A697" s="428"/>
      <c r="B697" s="428"/>
      <c r="C697" s="428"/>
      <c r="D697" s="428"/>
      <c r="E697" s="428"/>
      <c r="F697" s="428"/>
      <c r="G697" s="428"/>
      <c r="H697" s="428"/>
      <c r="I697" s="428"/>
      <c r="J697" s="428"/>
      <c r="K697" s="428"/>
      <c r="L697" s="428"/>
      <c r="M697" s="428"/>
      <c r="N697" s="428"/>
      <c r="O697" s="428"/>
      <c r="P697" s="428"/>
      <c r="Q697" s="428"/>
      <c r="R697" s="428"/>
      <c r="S697" s="428"/>
      <c r="T697" s="428"/>
      <c r="U697" s="428"/>
      <c r="V697" s="428"/>
      <c r="W697" s="428"/>
      <c r="X697" s="428"/>
      <c r="Y697" s="428"/>
      <c r="Z697" s="428"/>
    </row>
    <row r="698" spans="1:26" ht="14" hidden="1">
      <c r="A698" s="428"/>
      <c r="B698" s="428"/>
      <c r="C698" s="428"/>
      <c r="D698" s="428"/>
      <c r="E698" s="428"/>
      <c r="F698" s="428"/>
      <c r="G698" s="428"/>
      <c r="H698" s="428"/>
      <c r="I698" s="428"/>
      <c r="J698" s="428"/>
      <c r="K698" s="428"/>
      <c r="L698" s="428"/>
      <c r="M698" s="428"/>
      <c r="N698" s="428"/>
      <c r="O698" s="428"/>
      <c r="P698" s="428"/>
      <c r="Q698" s="428"/>
      <c r="R698" s="428"/>
      <c r="S698" s="428"/>
      <c r="T698" s="428"/>
      <c r="U698" s="428"/>
      <c r="V698" s="428"/>
      <c r="W698" s="428"/>
      <c r="X698" s="428"/>
      <c r="Y698" s="428"/>
      <c r="Z698" s="428"/>
    </row>
    <row r="699" spans="1:26" ht="14" hidden="1">
      <c r="A699" s="428"/>
      <c r="B699" s="428"/>
      <c r="C699" s="428"/>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row>
    <row r="700" spans="1:26" ht="14" hidden="1">
      <c r="A700" s="428"/>
      <c r="B700" s="428"/>
      <c r="C700" s="428"/>
      <c r="D700" s="428"/>
      <c r="E700" s="428"/>
      <c r="F700" s="428"/>
      <c r="G700" s="428"/>
      <c r="H700" s="428"/>
      <c r="I700" s="428"/>
      <c r="J700" s="428"/>
      <c r="K700" s="428"/>
      <c r="L700" s="428"/>
      <c r="M700" s="428"/>
      <c r="N700" s="428"/>
      <c r="O700" s="428"/>
      <c r="P700" s="428"/>
      <c r="Q700" s="428"/>
      <c r="R700" s="428"/>
      <c r="S700" s="428"/>
      <c r="T700" s="428"/>
      <c r="U700" s="428"/>
      <c r="V700" s="428"/>
      <c r="W700" s="428"/>
      <c r="X700" s="428"/>
      <c r="Y700" s="428"/>
      <c r="Z700" s="428"/>
    </row>
    <row r="701" spans="1:26" ht="14" hidden="1">
      <c r="A701" s="428"/>
      <c r="B701" s="428"/>
      <c r="C701" s="428"/>
      <c r="D701" s="428"/>
      <c r="E701" s="428"/>
      <c r="F701" s="428"/>
      <c r="G701" s="428"/>
      <c r="H701" s="428"/>
      <c r="I701" s="428"/>
      <c r="J701" s="428"/>
      <c r="K701" s="428"/>
      <c r="L701" s="428"/>
      <c r="M701" s="428"/>
      <c r="N701" s="428"/>
      <c r="O701" s="428"/>
      <c r="P701" s="428"/>
      <c r="Q701" s="428"/>
      <c r="R701" s="428"/>
      <c r="S701" s="428"/>
      <c r="T701" s="428"/>
      <c r="U701" s="428"/>
      <c r="V701" s="428"/>
      <c r="W701" s="428"/>
      <c r="X701" s="428"/>
      <c r="Y701" s="428"/>
      <c r="Z701" s="428"/>
    </row>
    <row r="702" spans="1:26" ht="14" hidden="1">
      <c r="A702" s="428"/>
      <c r="B702" s="428"/>
      <c r="C702" s="428"/>
      <c r="D702" s="428"/>
      <c r="E702" s="428"/>
      <c r="F702" s="428"/>
      <c r="G702" s="428"/>
      <c r="H702" s="428"/>
      <c r="I702" s="428"/>
      <c r="J702" s="428"/>
      <c r="K702" s="428"/>
      <c r="L702" s="428"/>
      <c r="M702" s="428"/>
      <c r="N702" s="428"/>
      <c r="O702" s="428"/>
      <c r="P702" s="428"/>
      <c r="Q702" s="428"/>
      <c r="R702" s="428"/>
      <c r="S702" s="428"/>
      <c r="T702" s="428"/>
      <c r="U702" s="428"/>
      <c r="V702" s="428"/>
      <c r="W702" s="428"/>
      <c r="X702" s="428"/>
      <c r="Y702" s="428"/>
      <c r="Z702" s="428"/>
    </row>
    <row r="703" spans="1:26" ht="14" hidden="1">
      <c r="A703" s="428"/>
      <c r="B703" s="428"/>
      <c r="C703" s="428"/>
      <c r="D703" s="428"/>
      <c r="E703" s="428"/>
      <c r="F703" s="428"/>
      <c r="G703" s="428"/>
      <c r="H703" s="428"/>
      <c r="I703" s="428"/>
      <c r="J703" s="428"/>
      <c r="K703" s="428"/>
      <c r="L703" s="428"/>
      <c r="M703" s="428"/>
      <c r="N703" s="428"/>
      <c r="O703" s="428"/>
      <c r="P703" s="428"/>
      <c r="Q703" s="428"/>
      <c r="R703" s="428"/>
      <c r="S703" s="428"/>
      <c r="T703" s="428"/>
      <c r="U703" s="428"/>
      <c r="V703" s="428"/>
      <c r="W703" s="428"/>
      <c r="X703" s="428"/>
      <c r="Y703" s="428"/>
      <c r="Z703" s="428"/>
    </row>
    <row r="704" spans="1:26" ht="14" hidden="1">
      <c r="A704" s="428"/>
      <c r="B704" s="428"/>
      <c r="C704" s="428"/>
      <c r="D704" s="428"/>
      <c r="E704" s="428"/>
      <c r="F704" s="428"/>
      <c r="G704" s="428"/>
      <c r="H704" s="428"/>
      <c r="I704" s="428"/>
      <c r="J704" s="428"/>
      <c r="K704" s="428"/>
      <c r="L704" s="428"/>
      <c r="M704" s="428"/>
      <c r="N704" s="428"/>
      <c r="O704" s="428"/>
      <c r="P704" s="428"/>
      <c r="Q704" s="428"/>
      <c r="R704" s="428"/>
      <c r="S704" s="428"/>
      <c r="T704" s="428"/>
      <c r="U704" s="428"/>
      <c r="V704" s="428"/>
      <c r="W704" s="428"/>
      <c r="X704" s="428"/>
      <c r="Y704" s="428"/>
      <c r="Z704" s="428"/>
    </row>
    <row r="705" spans="1:26" ht="14" hidden="1">
      <c r="A705" s="428"/>
      <c r="B705" s="428"/>
      <c r="C705" s="428"/>
      <c r="D705" s="428"/>
      <c r="E705" s="428"/>
      <c r="F705" s="428"/>
      <c r="G705" s="428"/>
      <c r="H705" s="428"/>
      <c r="I705" s="428"/>
      <c r="J705" s="428"/>
      <c r="K705" s="428"/>
      <c r="L705" s="428"/>
      <c r="M705" s="428"/>
      <c r="N705" s="428"/>
      <c r="O705" s="428"/>
      <c r="P705" s="428"/>
      <c r="Q705" s="428"/>
      <c r="R705" s="428"/>
      <c r="S705" s="428"/>
      <c r="T705" s="428"/>
      <c r="U705" s="428"/>
      <c r="V705" s="428"/>
      <c r="W705" s="428"/>
      <c r="X705" s="428"/>
      <c r="Y705" s="428"/>
      <c r="Z705" s="428"/>
    </row>
    <row r="706" spans="1:26" ht="14" hidden="1">
      <c r="A706" s="428"/>
      <c r="B706" s="428"/>
      <c r="C706" s="428"/>
      <c r="D706" s="428"/>
      <c r="E706" s="428"/>
      <c r="F706" s="428"/>
      <c r="G706" s="428"/>
      <c r="H706" s="428"/>
      <c r="I706" s="428"/>
      <c r="J706" s="428"/>
      <c r="K706" s="428"/>
      <c r="L706" s="428"/>
      <c r="M706" s="428"/>
      <c r="N706" s="428"/>
      <c r="O706" s="428"/>
      <c r="P706" s="428"/>
      <c r="Q706" s="428"/>
      <c r="R706" s="428"/>
      <c r="S706" s="428"/>
      <c r="T706" s="428"/>
      <c r="U706" s="428"/>
      <c r="V706" s="428"/>
      <c r="W706" s="428"/>
      <c r="X706" s="428"/>
      <c r="Y706" s="428"/>
      <c r="Z706" s="428"/>
    </row>
    <row r="707" spans="1:26" ht="14" hidden="1">
      <c r="A707" s="428"/>
      <c r="B707" s="428"/>
      <c r="C707" s="428"/>
      <c r="D707" s="428"/>
      <c r="E707" s="428"/>
      <c r="F707" s="428"/>
      <c r="G707" s="428"/>
      <c r="H707" s="428"/>
      <c r="I707" s="428"/>
      <c r="J707" s="428"/>
      <c r="K707" s="428"/>
      <c r="L707" s="428"/>
      <c r="M707" s="428"/>
      <c r="N707" s="428"/>
      <c r="O707" s="428"/>
      <c r="P707" s="428"/>
      <c r="Q707" s="428"/>
      <c r="R707" s="428"/>
      <c r="S707" s="428"/>
      <c r="T707" s="428"/>
      <c r="U707" s="428"/>
      <c r="V707" s="428"/>
      <c r="W707" s="428"/>
      <c r="X707" s="428"/>
      <c r="Y707" s="428"/>
      <c r="Z707" s="428"/>
    </row>
    <row r="708" spans="1:26" ht="14" hidden="1">
      <c r="A708" s="428"/>
      <c r="B708" s="428"/>
      <c r="C708" s="428"/>
      <c r="D708" s="428"/>
      <c r="E708" s="428"/>
      <c r="F708" s="428"/>
      <c r="G708" s="428"/>
      <c r="H708" s="428"/>
      <c r="I708" s="428"/>
      <c r="J708" s="428"/>
      <c r="K708" s="428"/>
      <c r="L708" s="428"/>
      <c r="M708" s="428"/>
      <c r="N708" s="428"/>
      <c r="O708" s="428"/>
      <c r="P708" s="428"/>
      <c r="Q708" s="428"/>
      <c r="R708" s="428"/>
      <c r="S708" s="428"/>
      <c r="T708" s="428"/>
      <c r="U708" s="428"/>
      <c r="V708" s="428"/>
      <c r="W708" s="428"/>
      <c r="X708" s="428"/>
      <c r="Y708" s="428"/>
      <c r="Z708" s="428"/>
    </row>
    <row r="709" spans="1:26" ht="14" hidden="1">
      <c r="A709" s="428"/>
      <c r="B709" s="428"/>
      <c r="C709" s="428"/>
      <c r="D709" s="428"/>
      <c r="E709" s="428"/>
      <c r="F709" s="428"/>
      <c r="G709" s="428"/>
      <c r="H709" s="428"/>
      <c r="I709" s="428"/>
      <c r="J709" s="428"/>
      <c r="K709" s="428"/>
      <c r="L709" s="428"/>
      <c r="M709" s="428"/>
      <c r="N709" s="428"/>
      <c r="O709" s="428"/>
      <c r="P709" s="428"/>
      <c r="Q709" s="428"/>
      <c r="R709" s="428"/>
      <c r="S709" s="428"/>
      <c r="T709" s="428"/>
      <c r="U709" s="428"/>
      <c r="V709" s="428"/>
      <c r="W709" s="428"/>
      <c r="X709" s="428"/>
      <c r="Y709" s="428"/>
      <c r="Z709" s="428"/>
    </row>
    <row r="710" spans="1:26" ht="14" hidden="1">
      <c r="A710" s="428"/>
      <c r="B710" s="428"/>
      <c r="C710" s="428"/>
      <c r="D710" s="428"/>
      <c r="E710" s="428"/>
      <c r="F710" s="428"/>
      <c r="G710" s="428"/>
      <c r="H710" s="428"/>
      <c r="I710" s="428"/>
      <c r="J710" s="428"/>
      <c r="K710" s="428"/>
      <c r="L710" s="428"/>
      <c r="M710" s="428"/>
      <c r="N710" s="428"/>
      <c r="O710" s="428"/>
      <c r="P710" s="428"/>
      <c r="Q710" s="428"/>
      <c r="R710" s="428"/>
      <c r="S710" s="428"/>
      <c r="T710" s="428"/>
      <c r="U710" s="428"/>
      <c r="V710" s="428"/>
      <c r="W710" s="428"/>
      <c r="X710" s="428"/>
      <c r="Y710" s="428"/>
      <c r="Z710" s="428"/>
    </row>
    <row r="711" spans="1:26" ht="14" hidden="1">
      <c r="A711" s="428"/>
      <c r="B711" s="428"/>
      <c r="C711" s="428"/>
      <c r="D711" s="428"/>
      <c r="E711" s="428"/>
      <c r="F711" s="428"/>
      <c r="G711" s="428"/>
      <c r="H711" s="428"/>
      <c r="I711" s="428"/>
      <c r="J711" s="428"/>
      <c r="K711" s="428"/>
      <c r="L711" s="428"/>
      <c r="M711" s="428"/>
      <c r="N711" s="428"/>
      <c r="O711" s="428"/>
      <c r="P711" s="428"/>
      <c r="Q711" s="428"/>
      <c r="R711" s="428"/>
      <c r="S711" s="428"/>
      <c r="T711" s="428"/>
      <c r="U711" s="428"/>
      <c r="V711" s="428"/>
      <c r="W711" s="428"/>
      <c r="X711" s="428"/>
      <c r="Y711" s="428"/>
      <c r="Z711" s="428"/>
    </row>
    <row r="712" spans="1:26" ht="14" hidden="1">
      <c r="A712" s="428"/>
      <c r="B712" s="428"/>
      <c r="C712" s="428"/>
      <c r="D712" s="428"/>
      <c r="E712" s="428"/>
      <c r="F712" s="428"/>
      <c r="G712" s="428"/>
      <c r="H712" s="428"/>
      <c r="I712" s="428"/>
      <c r="J712" s="428"/>
      <c r="K712" s="428"/>
      <c r="L712" s="428"/>
      <c r="M712" s="428"/>
      <c r="N712" s="428"/>
      <c r="O712" s="428"/>
      <c r="P712" s="428"/>
      <c r="Q712" s="428"/>
      <c r="R712" s="428"/>
      <c r="S712" s="428"/>
      <c r="T712" s="428"/>
      <c r="U712" s="428"/>
      <c r="V712" s="428"/>
      <c r="W712" s="428"/>
      <c r="X712" s="428"/>
      <c r="Y712" s="428"/>
      <c r="Z712" s="428"/>
    </row>
    <row r="713" spans="1:26" ht="14" hidden="1">
      <c r="A713" s="428"/>
      <c r="B713" s="428"/>
      <c r="C713" s="428"/>
      <c r="D713" s="428"/>
      <c r="E713" s="428"/>
      <c r="F713" s="428"/>
      <c r="G713" s="428"/>
      <c r="H713" s="428"/>
      <c r="I713" s="428"/>
      <c r="J713" s="428"/>
      <c r="K713" s="428"/>
      <c r="L713" s="428"/>
      <c r="M713" s="428"/>
      <c r="N713" s="428"/>
      <c r="O713" s="428"/>
      <c r="P713" s="428"/>
      <c r="Q713" s="428"/>
      <c r="R713" s="428"/>
      <c r="S713" s="428"/>
      <c r="T713" s="428"/>
      <c r="U713" s="428"/>
      <c r="V713" s="428"/>
      <c r="W713" s="428"/>
      <c r="X713" s="428"/>
      <c r="Y713" s="428"/>
      <c r="Z713" s="428"/>
    </row>
    <row r="714" spans="1:26" ht="14" hidden="1">
      <c r="A714" s="428"/>
      <c r="B714" s="428"/>
      <c r="C714" s="428"/>
      <c r="D714" s="428"/>
      <c r="E714" s="428"/>
      <c r="F714" s="428"/>
      <c r="G714" s="428"/>
      <c r="H714" s="428"/>
      <c r="I714" s="428"/>
      <c r="J714" s="428"/>
      <c r="K714" s="428"/>
      <c r="L714" s="428"/>
      <c r="M714" s="428"/>
      <c r="N714" s="428"/>
      <c r="O714" s="428"/>
      <c r="P714" s="428"/>
      <c r="Q714" s="428"/>
      <c r="R714" s="428"/>
      <c r="S714" s="428"/>
      <c r="T714" s="428"/>
      <c r="U714" s="428"/>
      <c r="V714" s="428"/>
      <c r="W714" s="428"/>
      <c r="X714" s="428"/>
      <c r="Y714" s="428"/>
      <c r="Z714" s="428"/>
    </row>
    <row r="715" spans="1:26" ht="14" hidden="1">
      <c r="A715" s="428"/>
      <c r="B715" s="428"/>
      <c r="C715" s="428"/>
      <c r="D715" s="428"/>
      <c r="E715" s="428"/>
      <c r="F715" s="428"/>
      <c r="G715" s="428"/>
      <c r="H715" s="428"/>
      <c r="I715" s="428"/>
      <c r="J715" s="428"/>
      <c r="K715" s="428"/>
      <c r="L715" s="428"/>
      <c r="M715" s="428"/>
      <c r="N715" s="428"/>
      <c r="O715" s="428"/>
      <c r="P715" s="428"/>
      <c r="Q715" s="428"/>
      <c r="R715" s="428"/>
      <c r="S715" s="428"/>
      <c r="T715" s="428"/>
      <c r="U715" s="428"/>
      <c r="V715" s="428"/>
      <c r="W715" s="428"/>
      <c r="X715" s="428"/>
      <c r="Y715" s="428"/>
      <c r="Z715" s="428"/>
    </row>
    <row r="716" spans="1:26" ht="14" hidden="1">
      <c r="A716" s="428"/>
      <c r="B716" s="428"/>
      <c r="C716" s="428"/>
      <c r="D716" s="428"/>
      <c r="E716" s="428"/>
      <c r="F716" s="428"/>
      <c r="G716" s="428"/>
      <c r="H716" s="428"/>
      <c r="I716" s="428"/>
      <c r="J716" s="428"/>
      <c r="K716" s="428"/>
      <c r="L716" s="428"/>
      <c r="M716" s="428"/>
      <c r="N716" s="428"/>
      <c r="O716" s="428"/>
      <c r="P716" s="428"/>
      <c r="Q716" s="428"/>
      <c r="R716" s="428"/>
      <c r="S716" s="428"/>
      <c r="T716" s="428"/>
      <c r="U716" s="428"/>
      <c r="V716" s="428"/>
      <c r="W716" s="428"/>
      <c r="X716" s="428"/>
      <c r="Y716" s="428"/>
      <c r="Z716" s="428"/>
    </row>
    <row r="717" spans="1:26" ht="14" hidden="1">
      <c r="A717" s="428"/>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row>
    <row r="718" spans="1:26" ht="14" hidden="1">
      <c r="A718" s="428"/>
      <c r="B718" s="428"/>
      <c r="C718" s="428"/>
      <c r="D718" s="428"/>
      <c r="E718" s="428"/>
      <c r="F718" s="428"/>
      <c r="G718" s="428"/>
      <c r="H718" s="428"/>
      <c r="I718" s="428"/>
      <c r="J718" s="428"/>
      <c r="K718" s="428"/>
      <c r="L718" s="428"/>
      <c r="M718" s="428"/>
      <c r="N718" s="428"/>
      <c r="O718" s="428"/>
      <c r="P718" s="428"/>
      <c r="Q718" s="428"/>
      <c r="R718" s="428"/>
      <c r="S718" s="428"/>
      <c r="T718" s="428"/>
      <c r="U718" s="428"/>
      <c r="V718" s="428"/>
      <c r="W718" s="428"/>
      <c r="X718" s="428"/>
      <c r="Y718" s="428"/>
      <c r="Z718" s="428"/>
    </row>
    <row r="719" spans="1:26" ht="14" hidden="1">
      <c r="A719" s="428"/>
      <c r="B719" s="428"/>
      <c r="C719" s="428"/>
      <c r="D719" s="428"/>
      <c r="E719" s="428"/>
      <c r="F719" s="428"/>
      <c r="G719" s="428"/>
      <c r="H719" s="428"/>
      <c r="I719" s="428"/>
      <c r="J719" s="428"/>
      <c r="K719" s="428"/>
      <c r="L719" s="428"/>
      <c r="M719" s="428"/>
      <c r="N719" s="428"/>
      <c r="O719" s="428"/>
      <c r="P719" s="428"/>
      <c r="Q719" s="428"/>
      <c r="R719" s="428"/>
      <c r="S719" s="428"/>
      <c r="T719" s="428"/>
      <c r="U719" s="428"/>
      <c r="V719" s="428"/>
      <c r="W719" s="428"/>
      <c r="X719" s="428"/>
      <c r="Y719" s="428"/>
      <c r="Z719" s="428"/>
    </row>
    <row r="720" spans="1:26" ht="14" hidden="1">
      <c r="A720" s="428"/>
      <c r="B720" s="428"/>
      <c r="C720" s="428"/>
      <c r="D720" s="428"/>
      <c r="E720" s="428"/>
      <c r="F720" s="428"/>
      <c r="G720" s="428"/>
      <c r="H720" s="428"/>
      <c r="I720" s="428"/>
      <c r="J720" s="428"/>
      <c r="K720" s="428"/>
      <c r="L720" s="428"/>
      <c r="M720" s="428"/>
      <c r="N720" s="428"/>
      <c r="O720" s="428"/>
      <c r="P720" s="428"/>
      <c r="Q720" s="428"/>
      <c r="R720" s="428"/>
      <c r="S720" s="428"/>
      <c r="T720" s="428"/>
      <c r="U720" s="428"/>
      <c r="V720" s="428"/>
      <c r="W720" s="428"/>
      <c r="X720" s="428"/>
      <c r="Y720" s="428"/>
      <c r="Z720" s="428"/>
    </row>
    <row r="721" spans="1:26" ht="14" hidden="1">
      <c r="A721" s="428"/>
      <c r="B721" s="428"/>
      <c r="C721" s="428"/>
      <c r="D721" s="428"/>
      <c r="E721" s="428"/>
      <c r="F721" s="428"/>
      <c r="G721" s="428"/>
      <c r="H721" s="428"/>
      <c r="I721" s="428"/>
      <c r="J721" s="428"/>
      <c r="K721" s="428"/>
      <c r="L721" s="428"/>
      <c r="M721" s="428"/>
      <c r="N721" s="428"/>
      <c r="O721" s="428"/>
      <c r="P721" s="428"/>
      <c r="Q721" s="428"/>
      <c r="R721" s="428"/>
      <c r="S721" s="428"/>
      <c r="T721" s="428"/>
      <c r="U721" s="428"/>
      <c r="V721" s="428"/>
      <c r="W721" s="428"/>
      <c r="X721" s="428"/>
      <c r="Y721" s="428"/>
      <c r="Z721" s="428"/>
    </row>
    <row r="722" spans="1:26" ht="14" hidden="1">
      <c r="A722" s="428"/>
      <c r="B722" s="428"/>
      <c r="C722" s="428"/>
      <c r="D722" s="428"/>
      <c r="E722" s="428"/>
      <c r="F722" s="428"/>
      <c r="G722" s="428"/>
      <c r="H722" s="428"/>
      <c r="I722" s="428"/>
      <c r="J722" s="428"/>
      <c r="K722" s="428"/>
      <c r="L722" s="428"/>
      <c r="M722" s="428"/>
      <c r="N722" s="428"/>
      <c r="O722" s="428"/>
      <c r="P722" s="428"/>
      <c r="Q722" s="428"/>
      <c r="R722" s="428"/>
      <c r="S722" s="428"/>
      <c r="T722" s="428"/>
      <c r="U722" s="428"/>
      <c r="V722" s="428"/>
      <c r="W722" s="428"/>
      <c r="X722" s="428"/>
      <c r="Y722" s="428"/>
      <c r="Z722" s="428"/>
    </row>
    <row r="723" spans="1:26" ht="14" hidden="1">
      <c r="A723" s="428"/>
      <c r="B723" s="428"/>
      <c r="C723" s="428"/>
      <c r="D723" s="428"/>
      <c r="E723" s="428"/>
      <c r="F723" s="428"/>
      <c r="G723" s="428"/>
      <c r="H723" s="428"/>
      <c r="I723" s="428"/>
      <c r="J723" s="428"/>
      <c r="K723" s="428"/>
      <c r="L723" s="428"/>
      <c r="M723" s="428"/>
      <c r="N723" s="428"/>
      <c r="O723" s="428"/>
      <c r="P723" s="428"/>
      <c r="Q723" s="428"/>
      <c r="R723" s="428"/>
      <c r="S723" s="428"/>
      <c r="T723" s="428"/>
      <c r="U723" s="428"/>
      <c r="V723" s="428"/>
      <c r="W723" s="428"/>
      <c r="X723" s="428"/>
      <c r="Y723" s="428"/>
      <c r="Z723" s="428"/>
    </row>
    <row r="724" spans="1:26" ht="14" hidden="1">
      <c r="A724" s="428"/>
      <c r="B724" s="428"/>
      <c r="C724" s="428"/>
      <c r="D724" s="428"/>
      <c r="E724" s="428"/>
      <c r="F724" s="428"/>
      <c r="G724" s="428"/>
      <c r="H724" s="428"/>
      <c r="I724" s="428"/>
      <c r="J724" s="428"/>
      <c r="K724" s="428"/>
      <c r="L724" s="428"/>
      <c r="M724" s="428"/>
      <c r="N724" s="428"/>
      <c r="O724" s="428"/>
      <c r="P724" s="428"/>
      <c r="Q724" s="428"/>
      <c r="R724" s="428"/>
      <c r="S724" s="428"/>
      <c r="T724" s="428"/>
      <c r="U724" s="428"/>
      <c r="V724" s="428"/>
      <c r="W724" s="428"/>
      <c r="X724" s="428"/>
      <c r="Y724" s="428"/>
      <c r="Z724" s="428"/>
    </row>
    <row r="725" spans="1:26" ht="14" hidden="1">
      <c r="A725" s="428"/>
      <c r="B725" s="428"/>
      <c r="C725" s="428"/>
      <c r="D725" s="428"/>
      <c r="E725" s="428"/>
      <c r="F725" s="428"/>
      <c r="G725" s="428"/>
      <c r="H725" s="428"/>
      <c r="I725" s="428"/>
      <c r="J725" s="428"/>
      <c r="K725" s="428"/>
      <c r="L725" s="428"/>
      <c r="M725" s="428"/>
      <c r="N725" s="428"/>
      <c r="O725" s="428"/>
      <c r="P725" s="428"/>
      <c r="Q725" s="428"/>
      <c r="R725" s="428"/>
      <c r="S725" s="428"/>
      <c r="T725" s="428"/>
      <c r="U725" s="428"/>
      <c r="V725" s="428"/>
      <c r="W725" s="428"/>
      <c r="X725" s="428"/>
      <c r="Y725" s="428"/>
      <c r="Z725" s="428"/>
    </row>
    <row r="726" spans="1:26" ht="14" hidden="1">
      <c r="A726" s="428"/>
      <c r="B726" s="428"/>
      <c r="C726" s="428"/>
      <c r="D726" s="428"/>
      <c r="E726" s="428"/>
      <c r="F726" s="428"/>
      <c r="G726" s="428"/>
      <c r="H726" s="428"/>
      <c r="I726" s="428"/>
      <c r="J726" s="428"/>
      <c r="K726" s="428"/>
      <c r="L726" s="428"/>
      <c r="M726" s="428"/>
      <c r="N726" s="428"/>
      <c r="O726" s="428"/>
      <c r="P726" s="428"/>
      <c r="Q726" s="428"/>
      <c r="R726" s="428"/>
      <c r="S726" s="428"/>
      <c r="T726" s="428"/>
      <c r="U726" s="428"/>
      <c r="V726" s="428"/>
      <c r="W726" s="428"/>
      <c r="X726" s="428"/>
      <c r="Y726" s="428"/>
      <c r="Z726" s="428"/>
    </row>
    <row r="727" spans="1:26" ht="14" hidden="1">
      <c r="A727" s="428"/>
      <c r="B727" s="428"/>
      <c r="C727" s="428"/>
      <c r="D727" s="428"/>
      <c r="E727" s="428"/>
      <c r="F727" s="428"/>
      <c r="G727" s="428"/>
      <c r="H727" s="428"/>
      <c r="I727" s="428"/>
      <c r="J727" s="428"/>
      <c r="K727" s="428"/>
      <c r="L727" s="428"/>
      <c r="M727" s="428"/>
      <c r="N727" s="428"/>
      <c r="O727" s="428"/>
      <c r="P727" s="428"/>
      <c r="Q727" s="428"/>
      <c r="R727" s="428"/>
      <c r="S727" s="428"/>
      <c r="T727" s="428"/>
      <c r="U727" s="428"/>
      <c r="V727" s="428"/>
      <c r="W727" s="428"/>
      <c r="X727" s="428"/>
      <c r="Y727" s="428"/>
      <c r="Z727" s="428"/>
    </row>
    <row r="728" spans="1:26" ht="14" hidden="1">
      <c r="A728" s="428"/>
      <c r="B728" s="428"/>
      <c r="C728" s="428"/>
      <c r="D728" s="428"/>
      <c r="E728" s="428"/>
      <c r="F728" s="428"/>
      <c r="G728" s="428"/>
      <c r="H728" s="428"/>
      <c r="I728" s="428"/>
      <c r="J728" s="428"/>
      <c r="K728" s="428"/>
      <c r="L728" s="428"/>
      <c r="M728" s="428"/>
      <c r="N728" s="428"/>
      <c r="O728" s="428"/>
      <c r="P728" s="428"/>
      <c r="Q728" s="428"/>
      <c r="R728" s="428"/>
      <c r="S728" s="428"/>
      <c r="T728" s="428"/>
      <c r="U728" s="428"/>
      <c r="V728" s="428"/>
      <c r="W728" s="428"/>
      <c r="X728" s="428"/>
      <c r="Y728" s="428"/>
      <c r="Z728" s="428"/>
    </row>
    <row r="729" spans="1:26" ht="14" hidden="1">
      <c r="A729" s="428"/>
      <c r="B729" s="428"/>
      <c r="C729" s="428"/>
      <c r="D729" s="428"/>
      <c r="E729" s="428"/>
      <c r="F729" s="428"/>
      <c r="G729" s="428"/>
      <c r="H729" s="428"/>
      <c r="I729" s="428"/>
      <c r="J729" s="428"/>
      <c r="K729" s="428"/>
      <c r="L729" s="428"/>
      <c r="M729" s="428"/>
      <c r="N729" s="428"/>
      <c r="O729" s="428"/>
      <c r="P729" s="428"/>
      <c r="Q729" s="428"/>
      <c r="R729" s="428"/>
      <c r="S729" s="428"/>
      <c r="T729" s="428"/>
      <c r="U729" s="428"/>
      <c r="V729" s="428"/>
      <c r="W729" s="428"/>
      <c r="X729" s="428"/>
      <c r="Y729" s="428"/>
      <c r="Z729" s="428"/>
    </row>
    <row r="730" spans="1:26" ht="14" hidden="1">
      <c r="A730" s="428"/>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row>
    <row r="731" spans="1:26" ht="14" hidden="1">
      <c r="A731" s="428"/>
      <c r="B731" s="428"/>
      <c r="C731" s="428"/>
      <c r="D731" s="428"/>
      <c r="E731" s="428"/>
      <c r="F731" s="428"/>
      <c r="G731" s="428"/>
      <c r="H731" s="428"/>
      <c r="I731" s="428"/>
      <c r="J731" s="428"/>
      <c r="K731" s="428"/>
      <c r="L731" s="428"/>
      <c r="M731" s="428"/>
      <c r="N731" s="428"/>
      <c r="O731" s="428"/>
      <c r="P731" s="428"/>
      <c r="Q731" s="428"/>
      <c r="R731" s="428"/>
      <c r="S731" s="428"/>
      <c r="T731" s="428"/>
      <c r="U731" s="428"/>
      <c r="V731" s="428"/>
      <c r="W731" s="428"/>
      <c r="X731" s="428"/>
      <c r="Y731" s="428"/>
      <c r="Z731" s="428"/>
    </row>
    <row r="732" spans="1:26" ht="14" hidden="1">
      <c r="A732" s="428"/>
      <c r="B732" s="428"/>
      <c r="C732" s="428"/>
      <c r="D732" s="428"/>
      <c r="E732" s="428"/>
      <c r="F732" s="428"/>
      <c r="G732" s="428"/>
      <c r="H732" s="428"/>
      <c r="I732" s="428"/>
      <c r="J732" s="428"/>
      <c r="K732" s="428"/>
      <c r="L732" s="428"/>
      <c r="M732" s="428"/>
      <c r="N732" s="428"/>
      <c r="O732" s="428"/>
      <c r="P732" s="428"/>
      <c r="Q732" s="428"/>
      <c r="R732" s="428"/>
      <c r="S732" s="428"/>
      <c r="T732" s="428"/>
      <c r="U732" s="428"/>
      <c r="V732" s="428"/>
      <c r="W732" s="428"/>
      <c r="X732" s="428"/>
      <c r="Y732" s="428"/>
      <c r="Z732" s="428"/>
    </row>
    <row r="733" spans="1:26" ht="14" hidden="1">
      <c r="A733" s="428"/>
      <c r="B733" s="428"/>
      <c r="C733" s="428"/>
      <c r="D733" s="428"/>
      <c r="E733" s="428"/>
      <c r="F733" s="428"/>
      <c r="G733" s="428"/>
      <c r="H733" s="428"/>
      <c r="I733" s="428"/>
      <c r="J733" s="428"/>
      <c r="K733" s="428"/>
      <c r="L733" s="428"/>
      <c r="M733" s="428"/>
      <c r="N733" s="428"/>
      <c r="O733" s="428"/>
      <c r="P733" s="428"/>
      <c r="Q733" s="428"/>
      <c r="R733" s="428"/>
      <c r="S733" s="428"/>
      <c r="T733" s="428"/>
      <c r="U733" s="428"/>
      <c r="V733" s="428"/>
      <c r="W733" s="428"/>
      <c r="X733" s="428"/>
      <c r="Y733" s="428"/>
      <c r="Z733" s="428"/>
    </row>
    <row r="734" spans="1:26" ht="14" hidden="1">
      <c r="A734" s="428"/>
      <c r="B734" s="428"/>
      <c r="C734" s="428"/>
      <c r="D734" s="428"/>
      <c r="E734" s="428"/>
      <c r="F734" s="428"/>
      <c r="G734" s="428"/>
      <c r="H734" s="428"/>
      <c r="I734" s="428"/>
      <c r="J734" s="428"/>
      <c r="K734" s="428"/>
      <c r="L734" s="428"/>
      <c r="M734" s="428"/>
      <c r="N734" s="428"/>
      <c r="O734" s="428"/>
      <c r="P734" s="428"/>
      <c r="Q734" s="428"/>
      <c r="R734" s="428"/>
      <c r="S734" s="428"/>
      <c r="T734" s="428"/>
      <c r="U734" s="428"/>
      <c r="V734" s="428"/>
      <c r="W734" s="428"/>
      <c r="X734" s="428"/>
      <c r="Y734" s="428"/>
      <c r="Z734" s="428"/>
    </row>
    <row r="735" spans="1:26" ht="14" hidden="1">
      <c r="A735" s="428"/>
      <c r="B735" s="428"/>
      <c r="C735" s="428"/>
      <c r="D735" s="428"/>
      <c r="E735" s="428"/>
      <c r="F735" s="428"/>
      <c r="G735" s="428"/>
      <c r="H735" s="428"/>
      <c r="I735" s="428"/>
      <c r="J735" s="428"/>
      <c r="K735" s="428"/>
      <c r="L735" s="428"/>
      <c r="M735" s="428"/>
      <c r="N735" s="428"/>
      <c r="O735" s="428"/>
      <c r="P735" s="428"/>
      <c r="Q735" s="428"/>
      <c r="R735" s="428"/>
      <c r="S735" s="428"/>
      <c r="T735" s="428"/>
      <c r="U735" s="428"/>
      <c r="V735" s="428"/>
      <c r="W735" s="428"/>
      <c r="X735" s="428"/>
      <c r="Y735" s="428"/>
      <c r="Z735" s="428"/>
    </row>
    <row r="736" spans="1:26" ht="14" hidden="1">
      <c r="A736" s="428"/>
      <c r="B736" s="428"/>
      <c r="C736" s="428"/>
      <c r="D736" s="428"/>
      <c r="E736" s="428"/>
      <c r="F736" s="428"/>
      <c r="G736" s="428"/>
      <c r="H736" s="428"/>
      <c r="I736" s="428"/>
      <c r="J736" s="428"/>
      <c r="K736" s="428"/>
      <c r="L736" s="428"/>
      <c r="M736" s="428"/>
      <c r="N736" s="428"/>
      <c r="O736" s="428"/>
      <c r="P736" s="428"/>
      <c r="Q736" s="428"/>
      <c r="R736" s="428"/>
      <c r="S736" s="428"/>
      <c r="T736" s="428"/>
      <c r="U736" s="428"/>
      <c r="V736" s="428"/>
      <c r="W736" s="428"/>
      <c r="X736" s="428"/>
      <c r="Y736" s="428"/>
      <c r="Z736" s="428"/>
    </row>
    <row r="737" spans="1:26" ht="14" hidden="1">
      <c r="A737" s="428"/>
      <c r="B737" s="428"/>
      <c r="C737" s="428"/>
      <c r="D737" s="428"/>
      <c r="E737" s="428"/>
      <c r="F737" s="428"/>
      <c r="G737" s="428"/>
      <c r="H737" s="428"/>
      <c r="I737" s="428"/>
      <c r="J737" s="428"/>
      <c r="K737" s="428"/>
      <c r="L737" s="428"/>
      <c r="M737" s="428"/>
      <c r="N737" s="428"/>
      <c r="O737" s="428"/>
      <c r="P737" s="428"/>
      <c r="Q737" s="428"/>
      <c r="R737" s="428"/>
      <c r="S737" s="428"/>
      <c r="T737" s="428"/>
      <c r="U737" s="428"/>
      <c r="V737" s="428"/>
      <c r="W737" s="428"/>
      <c r="X737" s="428"/>
      <c r="Y737" s="428"/>
      <c r="Z737" s="428"/>
    </row>
    <row r="738" spans="1:26" ht="14" hidden="1">
      <c r="A738" s="428"/>
      <c r="B738" s="428"/>
      <c r="C738" s="428"/>
      <c r="D738" s="428"/>
      <c r="E738" s="428"/>
      <c r="F738" s="428"/>
      <c r="G738" s="428"/>
      <c r="H738" s="428"/>
      <c r="I738" s="428"/>
      <c r="J738" s="428"/>
      <c r="K738" s="428"/>
      <c r="L738" s="428"/>
      <c r="M738" s="428"/>
      <c r="N738" s="428"/>
      <c r="O738" s="428"/>
      <c r="P738" s="428"/>
      <c r="Q738" s="428"/>
      <c r="R738" s="428"/>
      <c r="S738" s="428"/>
      <c r="T738" s="428"/>
      <c r="U738" s="428"/>
      <c r="V738" s="428"/>
      <c r="W738" s="428"/>
      <c r="X738" s="428"/>
      <c r="Y738" s="428"/>
      <c r="Z738" s="428"/>
    </row>
    <row r="739" spans="1:26" ht="14" hidden="1">
      <c r="A739" s="428"/>
      <c r="B739" s="428"/>
      <c r="C739" s="428"/>
      <c r="D739" s="428"/>
      <c r="E739" s="428"/>
      <c r="F739" s="428"/>
      <c r="G739" s="428"/>
      <c r="H739" s="428"/>
      <c r="I739" s="428"/>
      <c r="J739" s="428"/>
      <c r="K739" s="428"/>
      <c r="L739" s="428"/>
      <c r="M739" s="428"/>
      <c r="N739" s="428"/>
      <c r="O739" s="428"/>
      <c r="P739" s="428"/>
      <c r="Q739" s="428"/>
      <c r="R739" s="428"/>
      <c r="S739" s="428"/>
      <c r="T739" s="428"/>
      <c r="U739" s="428"/>
      <c r="V739" s="428"/>
      <c r="W739" s="428"/>
      <c r="X739" s="428"/>
      <c r="Y739" s="428"/>
      <c r="Z739" s="428"/>
    </row>
    <row r="740" spans="1:26" ht="14" hidden="1">
      <c r="A740" s="428"/>
      <c r="B740" s="428"/>
      <c r="C740" s="428"/>
      <c r="D740" s="428"/>
      <c r="E740" s="428"/>
      <c r="F740" s="428"/>
      <c r="G740" s="428"/>
      <c r="H740" s="428"/>
      <c r="I740" s="428"/>
      <c r="J740" s="428"/>
      <c r="K740" s="428"/>
      <c r="L740" s="428"/>
      <c r="M740" s="428"/>
      <c r="N740" s="428"/>
      <c r="O740" s="428"/>
      <c r="P740" s="428"/>
      <c r="Q740" s="428"/>
      <c r="R740" s="428"/>
      <c r="S740" s="428"/>
      <c r="T740" s="428"/>
      <c r="U740" s="428"/>
      <c r="V740" s="428"/>
      <c r="W740" s="428"/>
      <c r="X740" s="428"/>
      <c r="Y740" s="428"/>
      <c r="Z740" s="428"/>
    </row>
    <row r="741" spans="1:26" ht="14" hidden="1">
      <c r="A741" s="428"/>
      <c r="B741" s="428"/>
      <c r="C741" s="428"/>
      <c r="D741" s="428"/>
      <c r="E741" s="428"/>
      <c r="F741" s="428"/>
      <c r="G741" s="428"/>
      <c r="H741" s="428"/>
      <c r="I741" s="428"/>
      <c r="J741" s="428"/>
      <c r="K741" s="428"/>
      <c r="L741" s="428"/>
      <c r="M741" s="428"/>
      <c r="N741" s="428"/>
      <c r="O741" s="428"/>
      <c r="P741" s="428"/>
      <c r="Q741" s="428"/>
      <c r="R741" s="428"/>
      <c r="S741" s="428"/>
      <c r="T741" s="428"/>
      <c r="U741" s="428"/>
      <c r="V741" s="428"/>
      <c r="W741" s="428"/>
      <c r="X741" s="428"/>
      <c r="Y741" s="428"/>
      <c r="Z741" s="428"/>
    </row>
    <row r="742" spans="1:26" ht="14" hidden="1">
      <c r="A742" s="428"/>
      <c r="B742" s="428"/>
      <c r="C742" s="428"/>
      <c r="D742" s="428"/>
      <c r="E742" s="428"/>
      <c r="F742" s="428"/>
      <c r="G742" s="428"/>
      <c r="H742" s="428"/>
      <c r="I742" s="428"/>
      <c r="J742" s="428"/>
      <c r="K742" s="428"/>
      <c r="L742" s="428"/>
      <c r="M742" s="428"/>
      <c r="N742" s="428"/>
      <c r="O742" s="428"/>
      <c r="P742" s="428"/>
      <c r="Q742" s="428"/>
      <c r="R742" s="428"/>
      <c r="S742" s="428"/>
      <c r="T742" s="428"/>
      <c r="U742" s="428"/>
      <c r="V742" s="428"/>
      <c r="W742" s="428"/>
      <c r="X742" s="428"/>
      <c r="Y742" s="428"/>
      <c r="Z742" s="428"/>
    </row>
    <row r="743" spans="1:26" ht="14" hidden="1">
      <c r="A743" s="428"/>
      <c r="B743" s="428"/>
      <c r="C743" s="428"/>
      <c r="D743" s="428"/>
      <c r="E743" s="428"/>
      <c r="F743" s="428"/>
      <c r="G743" s="428"/>
      <c r="H743" s="428"/>
      <c r="I743" s="428"/>
      <c r="J743" s="428"/>
      <c r="K743" s="428"/>
      <c r="L743" s="428"/>
      <c r="M743" s="428"/>
      <c r="N743" s="428"/>
      <c r="O743" s="428"/>
      <c r="P743" s="428"/>
      <c r="Q743" s="428"/>
      <c r="R743" s="428"/>
      <c r="S743" s="428"/>
      <c r="T743" s="428"/>
      <c r="U743" s="428"/>
      <c r="V743" s="428"/>
      <c r="W743" s="428"/>
      <c r="X743" s="428"/>
      <c r="Y743" s="428"/>
      <c r="Z743" s="428"/>
    </row>
    <row r="744" spans="1:26" ht="14" hidden="1">
      <c r="A744" s="428"/>
      <c r="B744" s="428"/>
      <c r="C744" s="428"/>
      <c r="D744" s="428"/>
      <c r="E744" s="428"/>
      <c r="F744" s="428"/>
      <c r="G744" s="428"/>
      <c r="H744" s="428"/>
      <c r="I744" s="428"/>
      <c r="J744" s="428"/>
      <c r="K744" s="428"/>
      <c r="L744" s="428"/>
      <c r="M744" s="428"/>
      <c r="N744" s="428"/>
      <c r="O744" s="428"/>
      <c r="P744" s="428"/>
      <c r="Q744" s="428"/>
      <c r="R744" s="428"/>
      <c r="S744" s="428"/>
      <c r="T744" s="428"/>
      <c r="U744" s="428"/>
      <c r="V744" s="428"/>
      <c r="W744" s="428"/>
      <c r="X744" s="428"/>
      <c r="Y744" s="428"/>
      <c r="Z744" s="428"/>
    </row>
    <row r="745" spans="1:26" ht="14" hidden="1">
      <c r="A745" s="428"/>
      <c r="B745" s="428"/>
      <c r="C745" s="428"/>
      <c r="D745" s="428"/>
      <c r="E745" s="428"/>
      <c r="F745" s="428"/>
      <c r="G745" s="428"/>
      <c r="H745" s="428"/>
      <c r="I745" s="428"/>
      <c r="J745" s="428"/>
      <c r="K745" s="428"/>
      <c r="L745" s="428"/>
      <c r="M745" s="428"/>
      <c r="N745" s="428"/>
      <c r="O745" s="428"/>
      <c r="P745" s="428"/>
      <c r="Q745" s="428"/>
      <c r="R745" s="428"/>
      <c r="S745" s="428"/>
      <c r="T745" s="428"/>
      <c r="U745" s="428"/>
      <c r="V745" s="428"/>
      <c r="W745" s="428"/>
      <c r="X745" s="428"/>
      <c r="Y745" s="428"/>
      <c r="Z745" s="428"/>
    </row>
    <row r="746" spans="1:26" ht="14" hidden="1">
      <c r="A746" s="428"/>
      <c r="B746" s="428"/>
      <c r="C746" s="428"/>
      <c r="D746" s="428"/>
      <c r="E746" s="428"/>
      <c r="F746" s="428"/>
      <c r="G746" s="428"/>
      <c r="H746" s="428"/>
      <c r="I746" s="428"/>
      <c r="J746" s="428"/>
      <c r="K746" s="428"/>
      <c r="L746" s="428"/>
      <c r="M746" s="428"/>
      <c r="N746" s="428"/>
      <c r="O746" s="428"/>
      <c r="P746" s="428"/>
      <c r="Q746" s="428"/>
      <c r="R746" s="428"/>
      <c r="S746" s="428"/>
      <c r="T746" s="428"/>
      <c r="U746" s="428"/>
      <c r="V746" s="428"/>
      <c r="W746" s="428"/>
      <c r="X746" s="428"/>
      <c r="Y746" s="428"/>
      <c r="Z746" s="428"/>
    </row>
    <row r="747" spans="1:26" ht="14" hidden="1">
      <c r="A747" s="428"/>
      <c r="B747" s="428"/>
      <c r="C747" s="428"/>
      <c r="D747" s="428"/>
      <c r="E747" s="428"/>
      <c r="F747" s="428"/>
      <c r="G747" s="428"/>
      <c r="H747" s="428"/>
      <c r="I747" s="428"/>
      <c r="J747" s="428"/>
      <c r="K747" s="428"/>
      <c r="L747" s="428"/>
      <c r="M747" s="428"/>
      <c r="N747" s="428"/>
      <c r="O747" s="428"/>
      <c r="P747" s="428"/>
      <c r="Q747" s="428"/>
      <c r="R747" s="428"/>
      <c r="S747" s="428"/>
      <c r="T747" s="428"/>
      <c r="U747" s="428"/>
      <c r="V747" s="428"/>
      <c r="W747" s="428"/>
      <c r="X747" s="428"/>
      <c r="Y747" s="428"/>
      <c r="Z747" s="428"/>
    </row>
    <row r="748" spans="1:26" ht="14" hidden="1">
      <c r="A748" s="428"/>
      <c r="B748" s="428"/>
      <c r="C748" s="428"/>
      <c r="D748" s="428"/>
      <c r="E748" s="428"/>
      <c r="F748" s="428"/>
      <c r="G748" s="428"/>
      <c r="H748" s="428"/>
      <c r="I748" s="428"/>
      <c r="J748" s="428"/>
      <c r="K748" s="428"/>
      <c r="L748" s="428"/>
      <c r="M748" s="428"/>
      <c r="N748" s="428"/>
      <c r="O748" s="428"/>
      <c r="P748" s="428"/>
      <c r="Q748" s="428"/>
      <c r="R748" s="428"/>
      <c r="S748" s="428"/>
      <c r="T748" s="428"/>
      <c r="U748" s="428"/>
      <c r="V748" s="428"/>
      <c r="W748" s="428"/>
      <c r="X748" s="428"/>
      <c r="Y748" s="428"/>
      <c r="Z748" s="428"/>
    </row>
    <row r="749" spans="1:26" ht="14" hidden="1">
      <c r="A749" s="428"/>
      <c r="B749" s="428"/>
      <c r="C749" s="428"/>
      <c r="D749" s="428"/>
      <c r="E749" s="428"/>
      <c r="F749" s="428"/>
      <c r="G749" s="428"/>
      <c r="H749" s="428"/>
      <c r="I749" s="428"/>
      <c r="J749" s="428"/>
      <c r="K749" s="428"/>
      <c r="L749" s="428"/>
      <c r="M749" s="428"/>
      <c r="N749" s="428"/>
      <c r="O749" s="428"/>
      <c r="P749" s="428"/>
      <c r="Q749" s="428"/>
      <c r="R749" s="428"/>
      <c r="S749" s="428"/>
      <c r="T749" s="428"/>
      <c r="U749" s="428"/>
      <c r="V749" s="428"/>
      <c r="W749" s="428"/>
      <c r="X749" s="428"/>
      <c r="Y749" s="428"/>
      <c r="Z749" s="428"/>
    </row>
    <row r="750" spans="1:26" ht="14" hidden="1">
      <c r="A750" s="428"/>
      <c r="B750" s="428"/>
      <c r="C750" s="428"/>
      <c r="D750" s="428"/>
      <c r="E750" s="428"/>
      <c r="F750" s="428"/>
      <c r="G750" s="428"/>
      <c r="H750" s="428"/>
      <c r="I750" s="428"/>
      <c r="J750" s="428"/>
      <c r="K750" s="428"/>
      <c r="L750" s="428"/>
      <c r="M750" s="428"/>
      <c r="N750" s="428"/>
      <c r="O750" s="428"/>
      <c r="P750" s="428"/>
      <c r="Q750" s="428"/>
      <c r="R750" s="428"/>
      <c r="S750" s="428"/>
      <c r="T750" s="428"/>
      <c r="U750" s="428"/>
      <c r="V750" s="428"/>
      <c r="W750" s="428"/>
      <c r="X750" s="428"/>
      <c r="Y750" s="428"/>
      <c r="Z750" s="428"/>
    </row>
    <row r="751" spans="1:26" ht="14" hidden="1">
      <c r="A751" s="428"/>
      <c r="B751" s="428"/>
      <c r="C751" s="428"/>
      <c r="D751" s="428"/>
      <c r="E751" s="428"/>
      <c r="F751" s="428"/>
      <c r="G751" s="428"/>
      <c r="H751" s="428"/>
      <c r="I751" s="428"/>
      <c r="J751" s="428"/>
      <c r="K751" s="428"/>
      <c r="L751" s="428"/>
      <c r="M751" s="428"/>
      <c r="N751" s="428"/>
      <c r="O751" s="428"/>
      <c r="P751" s="428"/>
      <c r="Q751" s="428"/>
      <c r="R751" s="428"/>
      <c r="S751" s="428"/>
      <c r="T751" s="428"/>
      <c r="U751" s="428"/>
      <c r="V751" s="428"/>
      <c r="W751" s="428"/>
      <c r="X751" s="428"/>
      <c r="Y751" s="428"/>
      <c r="Z751" s="428"/>
    </row>
    <row r="752" spans="1:26" ht="14" hidden="1">
      <c r="A752" s="428"/>
      <c r="B752" s="428"/>
      <c r="C752" s="428"/>
      <c r="D752" s="428"/>
      <c r="E752" s="428"/>
      <c r="F752" s="428"/>
      <c r="G752" s="428"/>
      <c r="H752" s="428"/>
      <c r="I752" s="428"/>
      <c r="J752" s="428"/>
      <c r="K752" s="428"/>
      <c r="L752" s="428"/>
      <c r="M752" s="428"/>
      <c r="N752" s="428"/>
      <c r="O752" s="428"/>
      <c r="P752" s="428"/>
      <c r="Q752" s="428"/>
      <c r="R752" s="428"/>
      <c r="S752" s="428"/>
      <c r="T752" s="428"/>
      <c r="U752" s="428"/>
      <c r="V752" s="428"/>
      <c r="W752" s="428"/>
      <c r="X752" s="428"/>
      <c r="Y752" s="428"/>
      <c r="Z752" s="428"/>
    </row>
    <row r="753" spans="1:26" ht="14" hidden="1">
      <c r="A753" s="428"/>
      <c r="B753" s="428"/>
      <c r="C753" s="428"/>
      <c r="D753" s="428"/>
      <c r="E753" s="428"/>
      <c r="F753" s="428"/>
      <c r="G753" s="428"/>
      <c r="H753" s="428"/>
      <c r="I753" s="428"/>
      <c r="J753" s="428"/>
      <c r="K753" s="428"/>
      <c r="L753" s="428"/>
      <c r="M753" s="428"/>
      <c r="N753" s="428"/>
      <c r="O753" s="428"/>
      <c r="P753" s="428"/>
      <c r="Q753" s="428"/>
      <c r="R753" s="428"/>
      <c r="S753" s="428"/>
      <c r="T753" s="428"/>
      <c r="U753" s="428"/>
      <c r="V753" s="428"/>
      <c r="W753" s="428"/>
      <c r="X753" s="428"/>
      <c r="Y753" s="428"/>
      <c r="Z753" s="428"/>
    </row>
    <row r="754" spans="1:26" ht="14" hidden="1">
      <c r="A754" s="428"/>
      <c r="B754" s="428"/>
      <c r="C754" s="428"/>
      <c r="D754" s="428"/>
      <c r="E754" s="428"/>
      <c r="F754" s="428"/>
      <c r="G754" s="428"/>
      <c r="H754" s="428"/>
      <c r="I754" s="428"/>
      <c r="J754" s="428"/>
      <c r="K754" s="428"/>
      <c r="L754" s="428"/>
      <c r="M754" s="428"/>
      <c r="N754" s="428"/>
      <c r="O754" s="428"/>
      <c r="P754" s="428"/>
      <c r="Q754" s="428"/>
      <c r="R754" s="428"/>
      <c r="S754" s="428"/>
      <c r="T754" s="428"/>
      <c r="U754" s="428"/>
      <c r="V754" s="428"/>
      <c r="W754" s="428"/>
      <c r="X754" s="428"/>
      <c r="Y754" s="428"/>
      <c r="Z754" s="428"/>
    </row>
    <row r="755" spans="1:26" ht="14" hidden="1">
      <c r="A755" s="428"/>
      <c r="B755" s="428"/>
      <c r="C755" s="428"/>
      <c r="D755" s="428"/>
      <c r="E755" s="428"/>
      <c r="F755" s="428"/>
      <c r="G755" s="428"/>
      <c r="H755" s="428"/>
      <c r="I755" s="428"/>
      <c r="J755" s="428"/>
      <c r="K755" s="428"/>
      <c r="L755" s="428"/>
      <c r="M755" s="428"/>
      <c r="N755" s="428"/>
      <c r="O755" s="428"/>
      <c r="P755" s="428"/>
      <c r="Q755" s="428"/>
      <c r="R755" s="428"/>
      <c r="S755" s="428"/>
      <c r="T755" s="428"/>
      <c r="U755" s="428"/>
      <c r="V755" s="428"/>
      <c r="W755" s="428"/>
      <c r="X755" s="428"/>
      <c r="Y755" s="428"/>
      <c r="Z755" s="428"/>
    </row>
    <row r="756" spans="1:26" ht="14" hidden="1">
      <c r="A756" s="428"/>
      <c r="B756" s="428"/>
      <c r="C756" s="428"/>
      <c r="D756" s="428"/>
      <c r="E756" s="428"/>
      <c r="F756" s="428"/>
      <c r="G756" s="428"/>
      <c r="H756" s="428"/>
      <c r="I756" s="428"/>
      <c r="J756" s="428"/>
      <c r="K756" s="428"/>
      <c r="L756" s="428"/>
      <c r="M756" s="428"/>
      <c r="N756" s="428"/>
      <c r="O756" s="428"/>
      <c r="P756" s="428"/>
      <c r="Q756" s="428"/>
      <c r="R756" s="428"/>
      <c r="S756" s="428"/>
      <c r="T756" s="428"/>
      <c r="U756" s="428"/>
      <c r="V756" s="428"/>
      <c r="W756" s="428"/>
      <c r="X756" s="428"/>
      <c r="Y756" s="428"/>
      <c r="Z756" s="428"/>
    </row>
    <row r="757" spans="1:26" ht="14" hidden="1">
      <c r="A757" s="428"/>
      <c r="B757" s="428"/>
      <c r="C757" s="428"/>
      <c r="D757" s="428"/>
      <c r="E757" s="428"/>
      <c r="F757" s="428"/>
      <c r="G757" s="428"/>
      <c r="H757" s="428"/>
      <c r="I757" s="428"/>
      <c r="J757" s="428"/>
      <c r="K757" s="428"/>
      <c r="L757" s="428"/>
      <c r="M757" s="428"/>
      <c r="N757" s="428"/>
      <c r="O757" s="428"/>
      <c r="P757" s="428"/>
      <c r="Q757" s="428"/>
      <c r="R757" s="428"/>
      <c r="S757" s="428"/>
      <c r="T757" s="428"/>
      <c r="U757" s="428"/>
      <c r="V757" s="428"/>
      <c r="W757" s="428"/>
      <c r="X757" s="428"/>
      <c r="Y757" s="428"/>
      <c r="Z757" s="428"/>
    </row>
    <row r="758" spans="1:26" ht="14" hidden="1">
      <c r="A758" s="428"/>
      <c r="B758" s="428"/>
      <c r="C758" s="428"/>
      <c r="D758" s="428"/>
      <c r="E758" s="428"/>
      <c r="F758" s="428"/>
      <c r="G758" s="428"/>
      <c r="H758" s="428"/>
      <c r="I758" s="428"/>
      <c r="J758" s="428"/>
      <c r="K758" s="428"/>
      <c r="L758" s="428"/>
      <c r="M758" s="428"/>
      <c r="N758" s="428"/>
      <c r="O758" s="428"/>
      <c r="P758" s="428"/>
      <c r="Q758" s="428"/>
      <c r="R758" s="428"/>
      <c r="S758" s="428"/>
      <c r="T758" s="428"/>
      <c r="U758" s="428"/>
      <c r="V758" s="428"/>
      <c r="W758" s="428"/>
      <c r="X758" s="428"/>
      <c r="Y758" s="428"/>
      <c r="Z758" s="428"/>
    </row>
    <row r="759" spans="1:26" ht="14" hidden="1">
      <c r="A759" s="428"/>
      <c r="B759" s="428"/>
      <c r="C759" s="428"/>
      <c r="D759" s="428"/>
      <c r="E759" s="428"/>
      <c r="F759" s="428"/>
      <c r="G759" s="428"/>
      <c r="H759" s="428"/>
      <c r="I759" s="428"/>
      <c r="J759" s="428"/>
      <c r="K759" s="428"/>
      <c r="L759" s="428"/>
      <c r="M759" s="428"/>
      <c r="N759" s="428"/>
      <c r="O759" s="428"/>
      <c r="P759" s="428"/>
      <c r="Q759" s="428"/>
      <c r="R759" s="428"/>
      <c r="S759" s="428"/>
      <c r="T759" s="428"/>
      <c r="U759" s="428"/>
      <c r="V759" s="428"/>
      <c r="W759" s="428"/>
      <c r="X759" s="428"/>
      <c r="Y759" s="428"/>
      <c r="Z759" s="428"/>
    </row>
    <row r="760" spans="1:26" ht="14" hidden="1">
      <c r="A760" s="428"/>
      <c r="B760" s="428"/>
      <c r="C760" s="428"/>
      <c r="D760" s="428"/>
      <c r="E760" s="428"/>
      <c r="F760" s="428"/>
      <c r="G760" s="428"/>
      <c r="H760" s="428"/>
      <c r="I760" s="428"/>
      <c r="J760" s="428"/>
      <c r="K760" s="428"/>
      <c r="L760" s="428"/>
      <c r="M760" s="428"/>
      <c r="N760" s="428"/>
      <c r="O760" s="428"/>
      <c r="P760" s="428"/>
      <c r="Q760" s="428"/>
      <c r="R760" s="428"/>
      <c r="S760" s="428"/>
      <c r="T760" s="428"/>
      <c r="U760" s="428"/>
      <c r="V760" s="428"/>
      <c r="W760" s="428"/>
      <c r="X760" s="428"/>
      <c r="Y760" s="428"/>
      <c r="Z760" s="428"/>
    </row>
    <row r="761" spans="1:26" ht="14" hidden="1">
      <c r="A761" s="428"/>
      <c r="B761" s="428"/>
      <c r="C761" s="428"/>
      <c r="D761" s="428"/>
      <c r="E761" s="428"/>
      <c r="F761" s="428"/>
      <c r="G761" s="428"/>
      <c r="H761" s="428"/>
      <c r="I761" s="428"/>
      <c r="J761" s="428"/>
      <c r="K761" s="428"/>
      <c r="L761" s="428"/>
      <c r="M761" s="428"/>
      <c r="N761" s="428"/>
      <c r="O761" s="428"/>
      <c r="P761" s="428"/>
      <c r="Q761" s="428"/>
      <c r="R761" s="428"/>
      <c r="S761" s="428"/>
      <c r="T761" s="428"/>
      <c r="U761" s="428"/>
      <c r="V761" s="428"/>
      <c r="W761" s="428"/>
      <c r="X761" s="428"/>
      <c r="Y761" s="428"/>
      <c r="Z761" s="428"/>
    </row>
    <row r="762" spans="1:26" ht="14" hidden="1">
      <c r="A762" s="428"/>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row>
    <row r="763" spans="1:26" ht="14" hidden="1">
      <c r="A763" s="428"/>
      <c r="B763" s="428"/>
      <c r="C763" s="428"/>
      <c r="D763" s="428"/>
      <c r="E763" s="428"/>
      <c r="F763" s="428"/>
      <c r="G763" s="428"/>
      <c r="H763" s="428"/>
      <c r="I763" s="428"/>
      <c r="J763" s="428"/>
      <c r="K763" s="428"/>
      <c r="L763" s="428"/>
      <c r="M763" s="428"/>
      <c r="N763" s="428"/>
      <c r="O763" s="428"/>
      <c r="P763" s="428"/>
      <c r="Q763" s="428"/>
      <c r="R763" s="428"/>
      <c r="S763" s="428"/>
      <c r="T763" s="428"/>
      <c r="U763" s="428"/>
      <c r="V763" s="428"/>
      <c r="W763" s="428"/>
      <c r="X763" s="428"/>
      <c r="Y763" s="428"/>
      <c r="Z763" s="428"/>
    </row>
    <row r="764" spans="1:26" ht="14" hidden="1">
      <c r="A764" s="428"/>
      <c r="B764" s="428"/>
      <c r="C764" s="428"/>
      <c r="D764" s="428"/>
      <c r="E764" s="428"/>
      <c r="F764" s="428"/>
      <c r="G764" s="428"/>
      <c r="H764" s="428"/>
      <c r="I764" s="428"/>
      <c r="J764" s="428"/>
      <c r="K764" s="428"/>
      <c r="L764" s="428"/>
      <c r="M764" s="428"/>
      <c r="N764" s="428"/>
      <c r="O764" s="428"/>
      <c r="P764" s="428"/>
      <c r="Q764" s="428"/>
      <c r="R764" s="428"/>
      <c r="S764" s="428"/>
      <c r="T764" s="428"/>
      <c r="U764" s="428"/>
      <c r="V764" s="428"/>
      <c r="W764" s="428"/>
      <c r="X764" s="428"/>
      <c r="Y764" s="428"/>
      <c r="Z764" s="428"/>
    </row>
    <row r="765" spans="1:26" ht="14" hidden="1">
      <c r="A765" s="428"/>
      <c r="B765" s="428"/>
      <c r="C765" s="428"/>
      <c r="D765" s="428"/>
      <c r="E765" s="428"/>
      <c r="F765" s="428"/>
      <c r="G765" s="428"/>
      <c r="H765" s="428"/>
      <c r="I765" s="428"/>
      <c r="J765" s="428"/>
      <c r="K765" s="428"/>
      <c r="L765" s="428"/>
      <c r="M765" s="428"/>
      <c r="N765" s="428"/>
      <c r="O765" s="428"/>
      <c r="P765" s="428"/>
      <c r="Q765" s="428"/>
      <c r="R765" s="428"/>
      <c r="S765" s="428"/>
      <c r="T765" s="428"/>
      <c r="U765" s="428"/>
      <c r="V765" s="428"/>
      <c r="W765" s="428"/>
      <c r="X765" s="428"/>
      <c r="Y765" s="428"/>
      <c r="Z765" s="428"/>
    </row>
    <row r="766" spans="1:26" ht="14" hidden="1">
      <c r="A766" s="428"/>
      <c r="B766" s="428"/>
      <c r="C766" s="428"/>
      <c r="D766" s="428"/>
      <c r="E766" s="428"/>
      <c r="F766" s="428"/>
      <c r="G766" s="428"/>
      <c r="H766" s="428"/>
      <c r="I766" s="428"/>
      <c r="J766" s="428"/>
      <c r="K766" s="428"/>
      <c r="L766" s="428"/>
      <c r="M766" s="428"/>
      <c r="N766" s="428"/>
      <c r="O766" s="428"/>
      <c r="P766" s="428"/>
      <c r="Q766" s="428"/>
      <c r="R766" s="428"/>
      <c r="S766" s="428"/>
      <c r="T766" s="428"/>
      <c r="U766" s="428"/>
      <c r="V766" s="428"/>
      <c r="W766" s="428"/>
      <c r="X766" s="428"/>
      <c r="Y766" s="428"/>
      <c r="Z766" s="428"/>
    </row>
    <row r="767" spans="1:26" ht="14" hidden="1">
      <c r="A767" s="428"/>
      <c r="B767" s="428"/>
      <c r="C767" s="428"/>
      <c r="D767" s="428"/>
      <c r="E767" s="428"/>
      <c r="F767" s="428"/>
      <c r="G767" s="428"/>
      <c r="H767" s="428"/>
      <c r="I767" s="428"/>
      <c r="J767" s="428"/>
      <c r="K767" s="428"/>
      <c r="L767" s="428"/>
      <c r="M767" s="428"/>
      <c r="N767" s="428"/>
      <c r="O767" s="428"/>
      <c r="P767" s="428"/>
      <c r="Q767" s="428"/>
      <c r="R767" s="428"/>
      <c r="S767" s="428"/>
      <c r="T767" s="428"/>
      <c r="U767" s="428"/>
      <c r="V767" s="428"/>
      <c r="W767" s="428"/>
      <c r="X767" s="428"/>
      <c r="Y767" s="428"/>
      <c r="Z767" s="428"/>
    </row>
    <row r="768" spans="1:26" ht="14" hidden="1">
      <c r="A768" s="428"/>
      <c r="B768" s="428"/>
      <c r="C768" s="428"/>
      <c r="D768" s="428"/>
      <c r="E768" s="428"/>
      <c r="F768" s="428"/>
      <c r="G768" s="428"/>
      <c r="H768" s="428"/>
      <c r="I768" s="428"/>
      <c r="J768" s="428"/>
      <c r="K768" s="428"/>
      <c r="L768" s="428"/>
      <c r="M768" s="428"/>
      <c r="N768" s="428"/>
      <c r="O768" s="428"/>
      <c r="P768" s="428"/>
      <c r="Q768" s="428"/>
      <c r="R768" s="428"/>
      <c r="S768" s="428"/>
      <c r="T768" s="428"/>
      <c r="U768" s="428"/>
      <c r="V768" s="428"/>
      <c r="W768" s="428"/>
      <c r="X768" s="428"/>
      <c r="Y768" s="428"/>
      <c r="Z768" s="428"/>
    </row>
    <row r="769" spans="1:26" ht="14" hidden="1">
      <c r="A769" s="428"/>
      <c r="B769" s="428"/>
      <c r="C769" s="428"/>
      <c r="D769" s="428"/>
      <c r="E769" s="428"/>
      <c r="F769" s="428"/>
      <c r="G769" s="428"/>
      <c r="H769" s="428"/>
      <c r="I769" s="428"/>
      <c r="J769" s="428"/>
      <c r="K769" s="428"/>
      <c r="L769" s="428"/>
      <c r="M769" s="428"/>
      <c r="N769" s="428"/>
      <c r="O769" s="428"/>
      <c r="P769" s="428"/>
      <c r="Q769" s="428"/>
      <c r="R769" s="428"/>
      <c r="S769" s="428"/>
      <c r="T769" s="428"/>
      <c r="U769" s="428"/>
      <c r="V769" s="428"/>
      <c r="W769" s="428"/>
      <c r="X769" s="428"/>
      <c r="Y769" s="428"/>
      <c r="Z769" s="428"/>
    </row>
    <row r="770" spans="1:26" ht="14" hidden="1">
      <c r="A770" s="428"/>
      <c r="B770" s="428"/>
      <c r="C770" s="428"/>
      <c r="D770" s="428"/>
      <c r="E770" s="428"/>
      <c r="F770" s="428"/>
      <c r="G770" s="428"/>
      <c r="H770" s="428"/>
      <c r="I770" s="428"/>
      <c r="J770" s="428"/>
      <c r="K770" s="428"/>
      <c r="L770" s="428"/>
      <c r="M770" s="428"/>
      <c r="N770" s="428"/>
      <c r="O770" s="428"/>
      <c r="P770" s="428"/>
      <c r="Q770" s="428"/>
      <c r="R770" s="428"/>
      <c r="S770" s="428"/>
      <c r="T770" s="428"/>
      <c r="U770" s="428"/>
      <c r="V770" s="428"/>
      <c r="W770" s="428"/>
      <c r="X770" s="428"/>
      <c r="Y770" s="428"/>
      <c r="Z770" s="428"/>
    </row>
    <row r="771" spans="1:26" ht="14" hidden="1">
      <c r="A771" s="428"/>
      <c r="B771" s="428"/>
      <c r="C771" s="428"/>
      <c r="D771" s="428"/>
      <c r="E771" s="428"/>
      <c r="F771" s="428"/>
      <c r="G771" s="428"/>
      <c r="H771" s="428"/>
      <c r="I771" s="428"/>
      <c r="J771" s="428"/>
      <c r="K771" s="428"/>
      <c r="L771" s="428"/>
      <c r="M771" s="428"/>
      <c r="N771" s="428"/>
      <c r="O771" s="428"/>
      <c r="P771" s="428"/>
      <c r="Q771" s="428"/>
      <c r="R771" s="428"/>
      <c r="S771" s="428"/>
      <c r="T771" s="428"/>
      <c r="U771" s="428"/>
      <c r="V771" s="428"/>
      <c r="W771" s="428"/>
      <c r="X771" s="428"/>
      <c r="Y771" s="428"/>
      <c r="Z771" s="428"/>
    </row>
    <row r="772" spans="1:26" ht="14" hidden="1">
      <c r="A772" s="428"/>
      <c r="B772" s="428"/>
      <c r="C772" s="428"/>
      <c r="D772" s="428"/>
      <c r="E772" s="428"/>
      <c r="F772" s="428"/>
      <c r="G772" s="428"/>
      <c r="H772" s="428"/>
      <c r="I772" s="428"/>
      <c r="J772" s="428"/>
      <c r="K772" s="428"/>
      <c r="L772" s="428"/>
      <c r="M772" s="428"/>
      <c r="N772" s="428"/>
      <c r="O772" s="428"/>
      <c r="P772" s="428"/>
      <c r="Q772" s="428"/>
      <c r="R772" s="428"/>
      <c r="S772" s="428"/>
      <c r="T772" s="428"/>
      <c r="U772" s="428"/>
      <c r="V772" s="428"/>
      <c r="W772" s="428"/>
      <c r="X772" s="428"/>
      <c r="Y772" s="428"/>
      <c r="Z772" s="428"/>
    </row>
    <row r="773" spans="1:26" ht="14" hidden="1">
      <c r="A773" s="428"/>
      <c r="B773" s="428"/>
      <c r="C773" s="428"/>
      <c r="D773" s="428"/>
      <c r="E773" s="428"/>
      <c r="F773" s="428"/>
      <c r="G773" s="428"/>
      <c r="H773" s="428"/>
      <c r="I773" s="428"/>
      <c r="J773" s="428"/>
      <c r="K773" s="428"/>
      <c r="L773" s="428"/>
      <c r="M773" s="428"/>
      <c r="N773" s="428"/>
      <c r="O773" s="428"/>
      <c r="P773" s="428"/>
      <c r="Q773" s="428"/>
      <c r="R773" s="428"/>
      <c r="S773" s="428"/>
      <c r="T773" s="428"/>
      <c r="U773" s="428"/>
      <c r="V773" s="428"/>
      <c r="W773" s="428"/>
      <c r="X773" s="428"/>
      <c r="Y773" s="428"/>
      <c r="Z773" s="428"/>
    </row>
    <row r="774" spans="1:26" ht="14" hidden="1">
      <c r="A774" s="428"/>
      <c r="B774" s="428"/>
      <c r="C774" s="428"/>
      <c r="D774" s="428"/>
      <c r="E774" s="428"/>
      <c r="F774" s="428"/>
      <c r="G774" s="428"/>
      <c r="H774" s="428"/>
      <c r="I774" s="428"/>
      <c r="J774" s="428"/>
      <c r="K774" s="428"/>
      <c r="L774" s="428"/>
      <c r="M774" s="428"/>
      <c r="N774" s="428"/>
      <c r="O774" s="428"/>
      <c r="P774" s="428"/>
      <c r="Q774" s="428"/>
      <c r="R774" s="428"/>
      <c r="S774" s="428"/>
      <c r="T774" s="428"/>
      <c r="U774" s="428"/>
      <c r="V774" s="428"/>
      <c r="W774" s="428"/>
      <c r="X774" s="428"/>
      <c r="Y774" s="428"/>
      <c r="Z774" s="428"/>
    </row>
    <row r="775" spans="1:26" ht="14" hidden="1">
      <c r="A775" s="428"/>
      <c r="B775" s="428"/>
      <c r="C775" s="428"/>
      <c r="D775" s="428"/>
      <c r="E775" s="428"/>
      <c r="F775" s="428"/>
      <c r="G775" s="428"/>
      <c r="H775" s="428"/>
      <c r="I775" s="428"/>
      <c r="J775" s="428"/>
      <c r="K775" s="428"/>
      <c r="L775" s="428"/>
      <c r="M775" s="428"/>
      <c r="N775" s="428"/>
      <c r="O775" s="428"/>
      <c r="P775" s="428"/>
      <c r="Q775" s="428"/>
      <c r="R775" s="428"/>
      <c r="S775" s="428"/>
      <c r="T775" s="428"/>
      <c r="U775" s="428"/>
      <c r="V775" s="428"/>
      <c r="W775" s="428"/>
      <c r="X775" s="428"/>
      <c r="Y775" s="428"/>
      <c r="Z775" s="428"/>
    </row>
    <row r="776" spans="1:26" ht="14" hidden="1">
      <c r="A776" s="428"/>
      <c r="B776" s="428"/>
      <c r="C776" s="428"/>
      <c r="D776" s="428"/>
      <c r="E776" s="428"/>
      <c r="F776" s="428"/>
      <c r="G776" s="428"/>
      <c r="H776" s="428"/>
      <c r="I776" s="428"/>
      <c r="J776" s="428"/>
      <c r="K776" s="428"/>
      <c r="L776" s="428"/>
      <c r="M776" s="428"/>
      <c r="N776" s="428"/>
      <c r="O776" s="428"/>
      <c r="P776" s="428"/>
      <c r="Q776" s="428"/>
      <c r="R776" s="428"/>
      <c r="S776" s="428"/>
      <c r="T776" s="428"/>
      <c r="U776" s="428"/>
      <c r="V776" s="428"/>
      <c r="W776" s="428"/>
      <c r="X776" s="428"/>
      <c r="Y776" s="428"/>
      <c r="Z776" s="428"/>
    </row>
    <row r="777" spans="1:26" ht="14" hidden="1">
      <c r="A777" s="428"/>
      <c r="B777" s="428"/>
      <c r="C777" s="428"/>
      <c r="D777" s="428"/>
      <c r="E777" s="428"/>
      <c r="F777" s="428"/>
      <c r="G777" s="428"/>
      <c r="H777" s="428"/>
      <c r="I777" s="428"/>
      <c r="J777" s="428"/>
      <c r="K777" s="428"/>
      <c r="L777" s="428"/>
      <c r="M777" s="428"/>
      <c r="N777" s="428"/>
      <c r="O777" s="428"/>
      <c r="P777" s="428"/>
      <c r="Q777" s="428"/>
      <c r="R777" s="428"/>
      <c r="S777" s="428"/>
      <c r="T777" s="428"/>
      <c r="U777" s="428"/>
      <c r="V777" s="428"/>
      <c r="W777" s="428"/>
      <c r="X777" s="428"/>
      <c r="Y777" s="428"/>
      <c r="Z777" s="428"/>
    </row>
    <row r="778" spans="1:26" ht="14" hidden="1">
      <c r="A778" s="428"/>
      <c r="B778" s="428"/>
      <c r="C778" s="428"/>
      <c r="D778" s="428"/>
      <c r="E778" s="428"/>
      <c r="F778" s="428"/>
      <c r="G778" s="428"/>
      <c r="H778" s="428"/>
      <c r="I778" s="428"/>
      <c r="J778" s="428"/>
      <c r="K778" s="428"/>
      <c r="L778" s="428"/>
      <c r="M778" s="428"/>
      <c r="N778" s="428"/>
      <c r="O778" s="428"/>
      <c r="P778" s="428"/>
      <c r="Q778" s="428"/>
      <c r="R778" s="428"/>
      <c r="S778" s="428"/>
      <c r="T778" s="428"/>
      <c r="U778" s="428"/>
      <c r="V778" s="428"/>
      <c r="W778" s="428"/>
      <c r="X778" s="428"/>
      <c r="Y778" s="428"/>
      <c r="Z778" s="428"/>
    </row>
    <row r="779" spans="1:26" ht="14" hidden="1">
      <c r="A779" s="428"/>
      <c r="B779" s="428"/>
      <c r="C779" s="428"/>
      <c r="D779" s="428"/>
      <c r="E779" s="428"/>
      <c r="F779" s="428"/>
      <c r="G779" s="428"/>
      <c r="H779" s="428"/>
      <c r="I779" s="428"/>
      <c r="J779" s="428"/>
      <c r="K779" s="428"/>
      <c r="L779" s="428"/>
      <c r="M779" s="428"/>
      <c r="N779" s="428"/>
      <c r="O779" s="428"/>
      <c r="P779" s="428"/>
      <c r="Q779" s="428"/>
      <c r="R779" s="428"/>
      <c r="S779" s="428"/>
      <c r="T779" s="428"/>
      <c r="U779" s="428"/>
      <c r="V779" s="428"/>
      <c r="W779" s="428"/>
      <c r="X779" s="428"/>
      <c r="Y779" s="428"/>
      <c r="Z779" s="428"/>
    </row>
    <row r="780" spans="1:26" ht="14" hidden="1">
      <c r="A780" s="428"/>
      <c r="B780" s="428"/>
      <c r="C780" s="428"/>
      <c r="D780" s="428"/>
      <c r="E780" s="428"/>
      <c r="F780" s="428"/>
      <c r="G780" s="428"/>
      <c r="H780" s="428"/>
      <c r="I780" s="428"/>
      <c r="J780" s="428"/>
      <c r="K780" s="428"/>
      <c r="L780" s="428"/>
      <c r="M780" s="428"/>
      <c r="N780" s="428"/>
      <c r="O780" s="428"/>
      <c r="P780" s="428"/>
      <c r="Q780" s="428"/>
      <c r="R780" s="428"/>
      <c r="S780" s="428"/>
      <c r="T780" s="428"/>
      <c r="U780" s="428"/>
      <c r="V780" s="428"/>
      <c r="W780" s="428"/>
      <c r="X780" s="428"/>
      <c r="Y780" s="428"/>
      <c r="Z780" s="428"/>
    </row>
    <row r="781" spans="1:26" ht="14" hidden="1">
      <c r="A781" s="428"/>
      <c r="B781" s="428"/>
      <c r="C781" s="428"/>
      <c r="D781" s="428"/>
      <c r="E781" s="428"/>
      <c r="F781" s="428"/>
      <c r="G781" s="428"/>
      <c r="H781" s="428"/>
      <c r="I781" s="428"/>
      <c r="J781" s="428"/>
      <c r="K781" s="428"/>
      <c r="L781" s="428"/>
      <c r="M781" s="428"/>
      <c r="N781" s="428"/>
      <c r="O781" s="428"/>
      <c r="P781" s="428"/>
      <c r="Q781" s="428"/>
      <c r="R781" s="428"/>
      <c r="S781" s="428"/>
      <c r="T781" s="428"/>
      <c r="U781" s="428"/>
      <c r="V781" s="428"/>
      <c r="W781" s="428"/>
      <c r="X781" s="428"/>
      <c r="Y781" s="428"/>
      <c r="Z781" s="428"/>
    </row>
    <row r="782" spans="1:26" ht="14" hidden="1">
      <c r="A782" s="428"/>
      <c r="B782" s="428"/>
      <c r="C782" s="428"/>
      <c r="D782" s="428"/>
      <c r="E782" s="428"/>
      <c r="F782" s="428"/>
      <c r="G782" s="428"/>
      <c r="H782" s="428"/>
      <c r="I782" s="428"/>
      <c r="J782" s="428"/>
      <c r="K782" s="428"/>
      <c r="L782" s="428"/>
      <c r="M782" s="428"/>
      <c r="N782" s="428"/>
      <c r="O782" s="428"/>
      <c r="P782" s="428"/>
      <c r="Q782" s="428"/>
      <c r="R782" s="428"/>
      <c r="S782" s="428"/>
      <c r="T782" s="428"/>
      <c r="U782" s="428"/>
      <c r="V782" s="428"/>
      <c r="W782" s="428"/>
      <c r="X782" s="428"/>
      <c r="Y782" s="428"/>
      <c r="Z782" s="428"/>
    </row>
    <row r="783" spans="1:26" ht="14" hidden="1">
      <c r="A783" s="428"/>
      <c r="B783" s="428"/>
      <c r="C783" s="428"/>
      <c r="D783" s="428"/>
      <c r="E783" s="428"/>
      <c r="F783" s="428"/>
      <c r="G783" s="428"/>
      <c r="H783" s="428"/>
      <c r="I783" s="428"/>
      <c r="J783" s="428"/>
      <c r="K783" s="428"/>
      <c r="L783" s="428"/>
      <c r="M783" s="428"/>
      <c r="N783" s="428"/>
      <c r="O783" s="428"/>
      <c r="P783" s="428"/>
      <c r="Q783" s="428"/>
      <c r="R783" s="428"/>
      <c r="S783" s="428"/>
      <c r="T783" s="428"/>
      <c r="U783" s="428"/>
      <c r="V783" s="428"/>
      <c r="W783" s="428"/>
      <c r="X783" s="428"/>
      <c r="Y783" s="428"/>
      <c r="Z783" s="428"/>
    </row>
    <row r="784" spans="1:26" ht="14" hidden="1">
      <c r="A784" s="428"/>
      <c r="B784" s="428"/>
      <c r="C784" s="428"/>
      <c r="D784" s="428"/>
      <c r="E784" s="428"/>
      <c r="F784" s="428"/>
      <c r="G784" s="428"/>
      <c r="H784" s="428"/>
      <c r="I784" s="428"/>
      <c r="J784" s="428"/>
      <c r="K784" s="428"/>
      <c r="L784" s="428"/>
      <c r="M784" s="428"/>
      <c r="N784" s="428"/>
      <c r="O784" s="428"/>
      <c r="P784" s="428"/>
      <c r="Q784" s="428"/>
      <c r="R784" s="428"/>
      <c r="S784" s="428"/>
      <c r="T784" s="428"/>
      <c r="U784" s="428"/>
      <c r="V784" s="428"/>
      <c r="W784" s="428"/>
      <c r="X784" s="428"/>
      <c r="Y784" s="428"/>
      <c r="Z784" s="428"/>
    </row>
    <row r="785" spans="1:26" ht="14" hidden="1">
      <c r="A785" s="428"/>
      <c r="B785" s="428"/>
      <c r="C785" s="428"/>
      <c r="D785" s="428"/>
      <c r="E785" s="428"/>
      <c r="F785" s="428"/>
      <c r="G785" s="428"/>
      <c r="H785" s="428"/>
      <c r="I785" s="428"/>
      <c r="J785" s="428"/>
      <c r="K785" s="428"/>
      <c r="L785" s="428"/>
      <c r="M785" s="428"/>
      <c r="N785" s="428"/>
      <c r="O785" s="428"/>
      <c r="P785" s="428"/>
      <c r="Q785" s="428"/>
      <c r="R785" s="428"/>
      <c r="S785" s="428"/>
      <c r="T785" s="428"/>
      <c r="U785" s="428"/>
      <c r="V785" s="428"/>
      <c r="W785" s="428"/>
      <c r="X785" s="428"/>
      <c r="Y785" s="428"/>
      <c r="Z785" s="428"/>
    </row>
    <row r="786" spans="1:26" ht="14" hidden="1">
      <c r="A786" s="428"/>
      <c r="B786" s="428"/>
      <c r="C786" s="428"/>
      <c r="D786" s="428"/>
      <c r="E786" s="428"/>
      <c r="F786" s="428"/>
      <c r="G786" s="428"/>
      <c r="H786" s="428"/>
      <c r="I786" s="428"/>
      <c r="J786" s="428"/>
      <c r="K786" s="428"/>
      <c r="L786" s="428"/>
      <c r="M786" s="428"/>
      <c r="N786" s="428"/>
      <c r="O786" s="428"/>
      <c r="P786" s="428"/>
      <c r="Q786" s="428"/>
      <c r="R786" s="428"/>
      <c r="S786" s="428"/>
      <c r="T786" s="428"/>
      <c r="U786" s="428"/>
      <c r="V786" s="428"/>
      <c r="W786" s="428"/>
      <c r="X786" s="428"/>
      <c r="Y786" s="428"/>
      <c r="Z786" s="428"/>
    </row>
    <row r="787" spans="1:26" ht="14" hidden="1">
      <c r="A787" s="428"/>
      <c r="B787" s="428"/>
      <c r="C787" s="428"/>
      <c r="D787" s="428"/>
      <c r="E787" s="428"/>
      <c r="F787" s="428"/>
      <c r="G787" s="428"/>
      <c r="H787" s="428"/>
      <c r="I787" s="428"/>
      <c r="J787" s="428"/>
      <c r="K787" s="428"/>
      <c r="L787" s="428"/>
      <c r="M787" s="428"/>
      <c r="N787" s="428"/>
      <c r="O787" s="428"/>
      <c r="P787" s="428"/>
      <c r="Q787" s="428"/>
      <c r="R787" s="428"/>
      <c r="S787" s="428"/>
      <c r="T787" s="428"/>
      <c r="U787" s="428"/>
      <c r="V787" s="428"/>
      <c r="W787" s="428"/>
      <c r="X787" s="428"/>
      <c r="Y787" s="428"/>
      <c r="Z787" s="428"/>
    </row>
    <row r="788" spans="1:26" ht="14" hidden="1">
      <c r="A788" s="428"/>
      <c r="B788" s="428"/>
      <c r="C788" s="428"/>
      <c r="D788" s="428"/>
      <c r="E788" s="428"/>
      <c r="F788" s="428"/>
      <c r="G788" s="428"/>
      <c r="H788" s="428"/>
      <c r="I788" s="428"/>
      <c r="J788" s="428"/>
      <c r="K788" s="428"/>
      <c r="L788" s="428"/>
      <c r="M788" s="428"/>
      <c r="N788" s="428"/>
      <c r="O788" s="428"/>
      <c r="P788" s="428"/>
      <c r="Q788" s="428"/>
      <c r="R788" s="428"/>
      <c r="S788" s="428"/>
      <c r="T788" s="428"/>
      <c r="U788" s="428"/>
      <c r="V788" s="428"/>
      <c r="W788" s="428"/>
      <c r="X788" s="428"/>
      <c r="Y788" s="428"/>
      <c r="Z788" s="428"/>
    </row>
    <row r="789" spans="1:26" ht="14" hidden="1">
      <c r="A789" s="428"/>
      <c r="B789" s="428"/>
      <c r="C789" s="428"/>
      <c r="D789" s="428"/>
      <c r="E789" s="428"/>
      <c r="F789" s="428"/>
      <c r="G789" s="428"/>
      <c r="H789" s="428"/>
      <c r="I789" s="428"/>
      <c r="J789" s="428"/>
      <c r="K789" s="428"/>
      <c r="L789" s="428"/>
      <c r="M789" s="428"/>
      <c r="N789" s="428"/>
      <c r="O789" s="428"/>
      <c r="P789" s="428"/>
      <c r="Q789" s="428"/>
      <c r="R789" s="428"/>
      <c r="S789" s="428"/>
      <c r="T789" s="428"/>
      <c r="U789" s="428"/>
      <c r="V789" s="428"/>
      <c r="W789" s="428"/>
      <c r="X789" s="428"/>
      <c r="Y789" s="428"/>
      <c r="Z789" s="428"/>
    </row>
    <row r="790" spans="1:26" ht="14" hidden="1">
      <c r="A790" s="428"/>
      <c r="B790" s="428"/>
      <c r="C790" s="428"/>
      <c r="D790" s="428"/>
      <c r="E790" s="428"/>
      <c r="F790" s="428"/>
      <c r="G790" s="428"/>
      <c r="H790" s="428"/>
      <c r="I790" s="428"/>
      <c r="J790" s="428"/>
      <c r="K790" s="428"/>
      <c r="L790" s="428"/>
      <c r="M790" s="428"/>
      <c r="N790" s="428"/>
      <c r="O790" s="428"/>
      <c r="P790" s="428"/>
      <c r="Q790" s="428"/>
      <c r="R790" s="428"/>
      <c r="S790" s="428"/>
      <c r="T790" s="428"/>
      <c r="U790" s="428"/>
      <c r="V790" s="428"/>
      <c r="W790" s="428"/>
      <c r="X790" s="428"/>
      <c r="Y790" s="428"/>
      <c r="Z790" s="428"/>
    </row>
    <row r="791" spans="1:26" ht="14" hidden="1">
      <c r="A791" s="428"/>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row>
    <row r="792" spans="1:26" ht="14" hidden="1">
      <c r="A792" s="428"/>
      <c r="B792" s="428"/>
      <c r="C792" s="428"/>
      <c r="D792" s="428"/>
      <c r="E792" s="428"/>
      <c r="F792" s="428"/>
      <c r="G792" s="428"/>
      <c r="H792" s="428"/>
      <c r="I792" s="428"/>
      <c r="J792" s="428"/>
      <c r="K792" s="428"/>
      <c r="L792" s="428"/>
      <c r="M792" s="428"/>
      <c r="N792" s="428"/>
      <c r="O792" s="428"/>
      <c r="P792" s="428"/>
      <c r="Q792" s="428"/>
      <c r="R792" s="428"/>
      <c r="S792" s="428"/>
      <c r="T792" s="428"/>
      <c r="U792" s="428"/>
      <c r="V792" s="428"/>
      <c r="W792" s="428"/>
      <c r="X792" s="428"/>
      <c r="Y792" s="428"/>
      <c r="Z792" s="428"/>
    </row>
    <row r="793" spans="1:26" ht="14" hidden="1">
      <c r="A793" s="428"/>
      <c r="B793" s="428"/>
      <c r="C793" s="428"/>
      <c r="D793" s="428"/>
      <c r="E793" s="428"/>
      <c r="F793" s="428"/>
      <c r="G793" s="428"/>
      <c r="H793" s="428"/>
      <c r="I793" s="428"/>
      <c r="J793" s="428"/>
      <c r="K793" s="428"/>
      <c r="L793" s="428"/>
      <c r="M793" s="428"/>
      <c r="N793" s="428"/>
      <c r="O793" s="428"/>
      <c r="P793" s="428"/>
      <c r="Q793" s="428"/>
      <c r="R793" s="428"/>
      <c r="S793" s="428"/>
      <c r="T793" s="428"/>
      <c r="U793" s="428"/>
      <c r="V793" s="428"/>
      <c r="W793" s="428"/>
      <c r="X793" s="428"/>
      <c r="Y793" s="428"/>
      <c r="Z793" s="428"/>
    </row>
    <row r="794" spans="1:26" ht="14" hidden="1">
      <c r="A794" s="428"/>
      <c r="B794" s="428"/>
      <c r="C794" s="428"/>
      <c r="D794" s="428"/>
      <c r="E794" s="428"/>
      <c r="F794" s="428"/>
      <c r="G794" s="428"/>
      <c r="H794" s="428"/>
      <c r="I794" s="428"/>
      <c r="J794" s="428"/>
      <c r="K794" s="428"/>
      <c r="L794" s="428"/>
      <c r="M794" s="428"/>
      <c r="N794" s="428"/>
      <c r="O794" s="428"/>
      <c r="P794" s="428"/>
      <c r="Q794" s="428"/>
      <c r="R794" s="428"/>
      <c r="S794" s="428"/>
      <c r="T794" s="428"/>
      <c r="U794" s="428"/>
      <c r="V794" s="428"/>
      <c r="W794" s="428"/>
      <c r="X794" s="428"/>
      <c r="Y794" s="428"/>
      <c r="Z794" s="428"/>
    </row>
    <row r="795" spans="1:26" ht="14" hidden="1">
      <c r="A795" s="428"/>
      <c r="B795" s="428"/>
      <c r="C795" s="428"/>
      <c r="D795" s="428"/>
      <c r="E795" s="428"/>
      <c r="F795" s="428"/>
      <c r="G795" s="428"/>
      <c r="H795" s="428"/>
      <c r="I795" s="428"/>
      <c r="J795" s="428"/>
      <c r="K795" s="428"/>
      <c r="L795" s="428"/>
      <c r="M795" s="428"/>
      <c r="N795" s="428"/>
      <c r="O795" s="428"/>
      <c r="P795" s="428"/>
      <c r="Q795" s="428"/>
      <c r="R795" s="428"/>
      <c r="S795" s="428"/>
      <c r="T795" s="428"/>
      <c r="U795" s="428"/>
      <c r="V795" s="428"/>
      <c r="W795" s="428"/>
      <c r="X795" s="428"/>
      <c r="Y795" s="428"/>
      <c r="Z795" s="428"/>
    </row>
    <row r="796" spans="1:26" ht="14" hidden="1">
      <c r="A796" s="428"/>
      <c r="B796" s="428"/>
      <c r="C796" s="428"/>
      <c r="D796" s="428"/>
      <c r="E796" s="428"/>
      <c r="F796" s="428"/>
      <c r="G796" s="428"/>
      <c r="H796" s="428"/>
      <c r="I796" s="428"/>
      <c r="J796" s="428"/>
      <c r="K796" s="428"/>
      <c r="L796" s="428"/>
      <c r="M796" s="428"/>
      <c r="N796" s="428"/>
      <c r="O796" s="428"/>
      <c r="P796" s="428"/>
      <c r="Q796" s="428"/>
      <c r="R796" s="428"/>
      <c r="S796" s="428"/>
      <c r="T796" s="428"/>
      <c r="U796" s="428"/>
      <c r="V796" s="428"/>
      <c r="W796" s="428"/>
      <c r="X796" s="428"/>
      <c r="Y796" s="428"/>
      <c r="Z796" s="428"/>
    </row>
    <row r="797" spans="1:26" ht="14" hidden="1">
      <c r="A797" s="428"/>
      <c r="B797" s="428"/>
      <c r="C797" s="428"/>
      <c r="D797" s="428"/>
      <c r="E797" s="428"/>
      <c r="F797" s="428"/>
      <c r="G797" s="428"/>
      <c r="H797" s="428"/>
      <c r="I797" s="428"/>
      <c r="J797" s="428"/>
      <c r="K797" s="428"/>
      <c r="L797" s="428"/>
      <c r="M797" s="428"/>
      <c r="N797" s="428"/>
      <c r="O797" s="428"/>
      <c r="P797" s="428"/>
      <c r="Q797" s="428"/>
      <c r="R797" s="428"/>
      <c r="S797" s="428"/>
      <c r="T797" s="428"/>
      <c r="U797" s="428"/>
      <c r="V797" s="428"/>
      <c r="W797" s="428"/>
      <c r="X797" s="428"/>
      <c r="Y797" s="428"/>
      <c r="Z797" s="428"/>
    </row>
    <row r="798" spans="1:26" ht="14" hidden="1">
      <c r="A798" s="428"/>
      <c r="B798" s="428"/>
      <c r="C798" s="428"/>
      <c r="D798" s="428"/>
      <c r="E798" s="428"/>
      <c r="F798" s="428"/>
      <c r="G798" s="428"/>
      <c r="H798" s="428"/>
      <c r="I798" s="428"/>
      <c r="J798" s="428"/>
      <c r="K798" s="428"/>
      <c r="L798" s="428"/>
      <c r="M798" s="428"/>
      <c r="N798" s="428"/>
      <c r="O798" s="428"/>
      <c r="P798" s="428"/>
      <c r="Q798" s="428"/>
      <c r="R798" s="428"/>
      <c r="S798" s="428"/>
      <c r="T798" s="428"/>
      <c r="U798" s="428"/>
      <c r="V798" s="428"/>
      <c r="W798" s="428"/>
      <c r="X798" s="428"/>
      <c r="Y798" s="428"/>
      <c r="Z798" s="428"/>
    </row>
    <row r="799" spans="1:26" ht="14" hidden="1">
      <c r="A799" s="428"/>
      <c r="B799" s="428"/>
      <c r="C799" s="428"/>
      <c r="D799" s="428"/>
      <c r="E799" s="428"/>
      <c r="F799" s="428"/>
      <c r="G799" s="428"/>
      <c r="H799" s="428"/>
      <c r="I799" s="428"/>
      <c r="J799" s="428"/>
      <c r="K799" s="428"/>
      <c r="L799" s="428"/>
      <c r="M799" s="428"/>
      <c r="N799" s="428"/>
      <c r="O799" s="428"/>
      <c r="P799" s="428"/>
      <c r="Q799" s="428"/>
      <c r="R799" s="428"/>
      <c r="S799" s="428"/>
      <c r="T799" s="428"/>
      <c r="U799" s="428"/>
      <c r="V799" s="428"/>
      <c r="W799" s="428"/>
      <c r="X799" s="428"/>
      <c r="Y799" s="428"/>
      <c r="Z799" s="428"/>
    </row>
    <row r="800" spans="1:26" ht="14" hidden="1">
      <c r="A800" s="428"/>
      <c r="B800" s="428"/>
      <c r="C800" s="428"/>
      <c r="D800" s="428"/>
      <c r="E800" s="428"/>
      <c r="F800" s="428"/>
      <c r="G800" s="428"/>
      <c r="H800" s="428"/>
      <c r="I800" s="428"/>
      <c r="J800" s="428"/>
      <c r="K800" s="428"/>
      <c r="L800" s="428"/>
      <c r="M800" s="428"/>
      <c r="N800" s="428"/>
      <c r="O800" s="428"/>
      <c r="P800" s="428"/>
      <c r="Q800" s="428"/>
      <c r="R800" s="428"/>
      <c r="S800" s="428"/>
      <c r="T800" s="428"/>
      <c r="U800" s="428"/>
      <c r="V800" s="428"/>
      <c r="W800" s="428"/>
      <c r="X800" s="428"/>
      <c r="Y800" s="428"/>
      <c r="Z800" s="428"/>
    </row>
    <row r="801" spans="1:26" ht="14" hidden="1">
      <c r="A801" s="428"/>
      <c r="B801" s="428"/>
      <c r="C801" s="428"/>
      <c r="D801" s="428"/>
      <c r="E801" s="428"/>
      <c r="F801" s="428"/>
      <c r="G801" s="428"/>
      <c r="H801" s="428"/>
      <c r="I801" s="428"/>
      <c r="J801" s="428"/>
      <c r="K801" s="428"/>
      <c r="L801" s="428"/>
      <c r="M801" s="428"/>
      <c r="N801" s="428"/>
      <c r="O801" s="428"/>
      <c r="P801" s="428"/>
      <c r="Q801" s="428"/>
      <c r="R801" s="428"/>
      <c r="S801" s="428"/>
      <c r="T801" s="428"/>
      <c r="U801" s="428"/>
      <c r="V801" s="428"/>
      <c r="W801" s="428"/>
      <c r="X801" s="428"/>
      <c r="Y801" s="428"/>
      <c r="Z801" s="428"/>
    </row>
    <row r="802" spans="1:26" ht="14" hidden="1">
      <c r="A802" s="428"/>
      <c r="B802" s="428"/>
      <c r="C802" s="428"/>
      <c r="D802" s="428"/>
      <c r="E802" s="428"/>
      <c r="F802" s="428"/>
      <c r="G802" s="428"/>
      <c r="H802" s="428"/>
      <c r="I802" s="428"/>
      <c r="J802" s="428"/>
      <c r="K802" s="428"/>
      <c r="L802" s="428"/>
      <c r="M802" s="428"/>
      <c r="N802" s="428"/>
      <c r="O802" s="428"/>
      <c r="P802" s="428"/>
      <c r="Q802" s="428"/>
      <c r="R802" s="428"/>
      <c r="S802" s="428"/>
      <c r="T802" s="428"/>
      <c r="U802" s="428"/>
      <c r="V802" s="428"/>
      <c r="W802" s="428"/>
      <c r="X802" s="428"/>
      <c r="Y802" s="428"/>
      <c r="Z802" s="428"/>
    </row>
    <row r="803" spans="1:26" ht="14" hidden="1">
      <c r="A803" s="428"/>
      <c r="B803" s="428"/>
      <c r="C803" s="428"/>
      <c r="D803" s="428"/>
      <c r="E803" s="428"/>
      <c r="F803" s="428"/>
      <c r="G803" s="428"/>
      <c r="H803" s="428"/>
      <c r="I803" s="428"/>
      <c r="J803" s="428"/>
      <c r="K803" s="428"/>
      <c r="L803" s="428"/>
      <c r="M803" s="428"/>
      <c r="N803" s="428"/>
      <c r="O803" s="428"/>
      <c r="P803" s="428"/>
      <c r="Q803" s="428"/>
      <c r="R803" s="428"/>
      <c r="S803" s="428"/>
      <c r="T803" s="428"/>
      <c r="U803" s="428"/>
      <c r="V803" s="428"/>
      <c r="W803" s="428"/>
      <c r="X803" s="428"/>
      <c r="Y803" s="428"/>
      <c r="Z803" s="428"/>
    </row>
    <row r="804" spans="1:26" ht="14" hidden="1">
      <c r="A804" s="428"/>
      <c r="B804" s="428"/>
      <c r="C804" s="428"/>
      <c r="D804" s="428"/>
      <c r="E804" s="428"/>
      <c r="F804" s="428"/>
      <c r="G804" s="428"/>
      <c r="H804" s="428"/>
      <c r="I804" s="428"/>
      <c r="J804" s="428"/>
      <c r="K804" s="428"/>
      <c r="L804" s="428"/>
      <c r="M804" s="428"/>
      <c r="N804" s="428"/>
      <c r="O804" s="428"/>
      <c r="P804" s="428"/>
      <c r="Q804" s="428"/>
      <c r="R804" s="428"/>
      <c r="S804" s="428"/>
      <c r="T804" s="428"/>
      <c r="U804" s="428"/>
      <c r="V804" s="428"/>
      <c r="W804" s="428"/>
      <c r="X804" s="428"/>
      <c r="Y804" s="428"/>
      <c r="Z804" s="428"/>
    </row>
    <row r="805" spans="1:26" ht="14" hidden="1">
      <c r="A805" s="428"/>
      <c r="B805" s="428"/>
      <c r="C805" s="428"/>
      <c r="D805" s="428"/>
      <c r="E805" s="428"/>
      <c r="F805" s="428"/>
      <c r="G805" s="428"/>
      <c r="H805" s="428"/>
      <c r="I805" s="428"/>
      <c r="J805" s="428"/>
      <c r="K805" s="428"/>
      <c r="L805" s="428"/>
      <c r="M805" s="428"/>
      <c r="N805" s="428"/>
      <c r="O805" s="428"/>
      <c r="P805" s="428"/>
      <c r="Q805" s="428"/>
      <c r="R805" s="428"/>
      <c r="S805" s="428"/>
      <c r="T805" s="428"/>
      <c r="U805" s="428"/>
      <c r="V805" s="428"/>
      <c r="W805" s="428"/>
      <c r="X805" s="428"/>
      <c r="Y805" s="428"/>
      <c r="Z805" s="428"/>
    </row>
    <row r="806" spans="1:26" ht="14" hidden="1">
      <c r="A806" s="428"/>
      <c r="B806" s="428"/>
      <c r="C806" s="428"/>
      <c r="D806" s="428"/>
      <c r="E806" s="428"/>
      <c r="F806" s="428"/>
      <c r="G806" s="428"/>
      <c r="H806" s="428"/>
      <c r="I806" s="428"/>
      <c r="J806" s="428"/>
      <c r="K806" s="428"/>
      <c r="L806" s="428"/>
      <c r="M806" s="428"/>
      <c r="N806" s="428"/>
      <c r="O806" s="428"/>
      <c r="P806" s="428"/>
      <c r="Q806" s="428"/>
      <c r="R806" s="428"/>
      <c r="S806" s="428"/>
      <c r="T806" s="428"/>
      <c r="U806" s="428"/>
      <c r="V806" s="428"/>
      <c r="W806" s="428"/>
      <c r="X806" s="428"/>
      <c r="Y806" s="428"/>
      <c r="Z806" s="428"/>
    </row>
    <row r="807" spans="1:26" ht="14" hidden="1">
      <c r="A807" s="428"/>
      <c r="B807" s="428"/>
      <c r="C807" s="428"/>
      <c r="D807" s="428"/>
      <c r="E807" s="428"/>
      <c r="F807" s="428"/>
      <c r="G807" s="428"/>
      <c r="H807" s="428"/>
      <c r="I807" s="428"/>
      <c r="J807" s="428"/>
      <c r="K807" s="428"/>
      <c r="L807" s="428"/>
      <c r="M807" s="428"/>
      <c r="N807" s="428"/>
      <c r="O807" s="428"/>
      <c r="P807" s="428"/>
      <c r="Q807" s="428"/>
      <c r="R807" s="428"/>
      <c r="S807" s="428"/>
      <c r="T807" s="428"/>
      <c r="U807" s="428"/>
      <c r="V807" s="428"/>
      <c r="W807" s="428"/>
      <c r="X807" s="428"/>
      <c r="Y807" s="428"/>
      <c r="Z807" s="428"/>
    </row>
    <row r="808" spans="1:26" ht="14" hidden="1">
      <c r="A808" s="428"/>
      <c r="B808" s="428"/>
      <c r="C808" s="428"/>
      <c r="D808" s="428"/>
      <c r="E808" s="428"/>
      <c r="F808" s="428"/>
      <c r="G808" s="428"/>
      <c r="H808" s="428"/>
      <c r="I808" s="428"/>
      <c r="J808" s="428"/>
      <c r="K808" s="428"/>
      <c r="L808" s="428"/>
      <c r="M808" s="428"/>
      <c r="N808" s="428"/>
      <c r="O808" s="428"/>
      <c r="P808" s="428"/>
      <c r="Q808" s="428"/>
      <c r="R808" s="428"/>
      <c r="S808" s="428"/>
      <c r="T808" s="428"/>
      <c r="U808" s="428"/>
      <c r="V808" s="428"/>
      <c r="W808" s="428"/>
      <c r="X808" s="428"/>
      <c r="Y808" s="428"/>
      <c r="Z808" s="428"/>
    </row>
    <row r="809" spans="1:26" ht="14" hidden="1">
      <c r="A809" s="428"/>
      <c r="B809" s="428"/>
      <c r="C809" s="428"/>
      <c r="D809" s="428"/>
      <c r="E809" s="428"/>
      <c r="F809" s="428"/>
      <c r="G809" s="428"/>
      <c r="H809" s="428"/>
      <c r="I809" s="428"/>
      <c r="J809" s="428"/>
      <c r="K809" s="428"/>
      <c r="L809" s="428"/>
      <c r="M809" s="428"/>
      <c r="N809" s="428"/>
      <c r="O809" s="428"/>
      <c r="P809" s="428"/>
      <c r="Q809" s="428"/>
      <c r="R809" s="428"/>
      <c r="S809" s="428"/>
      <c r="T809" s="428"/>
      <c r="U809" s="428"/>
      <c r="V809" s="428"/>
      <c r="W809" s="428"/>
      <c r="X809" s="428"/>
      <c r="Y809" s="428"/>
      <c r="Z809" s="428"/>
    </row>
    <row r="810" spans="1:26" ht="14" hidden="1">
      <c r="A810" s="428"/>
      <c r="B810" s="428"/>
      <c r="C810" s="428"/>
      <c r="D810" s="428"/>
      <c r="E810" s="428"/>
      <c r="F810" s="428"/>
      <c r="G810" s="428"/>
      <c r="H810" s="428"/>
      <c r="I810" s="428"/>
      <c r="J810" s="428"/>
      <c r="K810" s="428"/>
      <c r="L810" s="428"/>
      <c r="M810" s="428"/>
      <c r="N810" s="428"/>
      <c r="O810" s="428"/>
      <c r="P810" s="428"/>
      <c r="Q810" s="428"/>
      <c r="R810" s="428"/>
      <c r="S810" s="428"/>
      <c r="T810" s="428"/>
      <c r="U810" s="428"/>
      <c r="V810" s="428"/>
      <c r="W810" s="428"/>
      <c r="X810" s="428"/>
      <c r="Y810" s="428"/>
      <c r="Z810" s="428"/>
    </row>
    <row r="811" spans="1:26" ht="14" hidden="1">
      <c r="A811" s="428"/>
      <c r="B811" s="428"/>
      <c r="C811" s="428"/>
      <c r="D811" s="428"/>
      <c r="E811" s="428"/>
      <c r="F811" s="428"/>
      <c r="G811" s="428"/>
      <c r="H811" s="428"/>
      <c r="I811" s="428"/>
      <c r="J811" s="428"/>
      <c r="K811" s="428"/>
      <c r="L811" s="428"/>
      <c r="M811" s="428"/>
      <c r="N811" s="428"/>
      <c r="O811" s="428"/>
      <c r="P811" s="428"/>
      <c r="Q811" s="428"/>
      <c r="R811" s="428"/>
      <c r="S811" s="428"/>
      <c r="T811" s="428"/>
      <c r="U811" s="428"/>
      <c r="V811" s="428"/>
      <c r="W811" s="428"/>
      <c r="X811" s="428"/>
      <c r="Y811" s="428"/>
      <c r="Z811" s="428"/>
    </row>
    <row r="812" spans="1:26" ht="14" hidden="1">
      <c r="A812" s="428"/>
      <c r="B812" s="428"/>
      <c r="C812" s="428"/>
      <c r="D812" s="428"/>
      <c r="E812" s="428"/>
      <c r="F812" s="428"/>
      <c r="G812" s="428"/>
      <c r="H812" s="428"/>
      <c r="I812" s="428"/>
      <c r="J812" s="428"/>
      <c r="K812" s="428"/>
      <c r="L812" s="428"/>
      <c r="M812" s="428"/>
      <c r="N812" s="428"/>
      <c r="O812" s="428"/>
      <c r="P812" s="428"/>
      <c r="Q812" s="428"/>
      <c r="R812" s="428"/>
      <c r="S812" s="428"/>
      <c r="T812" s="428"/>
      <c r="U812" s="428"/>
      <c r="V812" s="428"/>
      <c r="W812" s="428"/>
      <c r="X812" s="428"/>
      <c r="Y812" s="428"/>
      <c r="Z812" s="428"/>
    </row>
    <row r="813" spans="1:26" ht="14" hidden="1">
      <c r="A813" s="428"/>
      <c r="B813" s="428"/>
      <c r="C813" s="428"/>
      <c r="D813" s="428"/>
      <c r="E813" s="428"/>
      <c r="F813" s="428"/>
      <c r="G813" s="428"/>
      <c r="H813" s="428"/>
      <c r="I813" s="428"/>
      <c r="J813" s="428"/>
      <c r="K813" s="428"/>
      <c r="L813" s="428"/>
      <c r="M813" s="428"/>
      <c r="N813" s="428"/>
      <c r="O813" s="428"/>
      <c r="P813" s="428"/>
      <c r="Q813" s="428"/>
      <c r="R813" s="428"/>
      <c r="S813" s="428"/>
      <c r="T813" s="428"/>
      <c r="U813" s="428"/>
      <c r="V813" s="428"/>
      <c r="W813" s="428"/>
      <c r="X813" s="428"/>
      <c r="Y813" s="428"/>
      <c r="Z813" s="428"/>
    </row>
    <row r="814" spans="1:26" ht="14" hidden="1">
      <c r="A814" s="428"/>
      <c r="B814" s="428"/>
      <c r="C814" s="428"/>
      <c r="D814" s="428"/>
      <c r="E814" s="428"/>
      <c r="F814" s="428"/>
      <c r="G814" s="428"/>
      <c r="H814" s="428"/>
      <c r="I814" s="428"/>
      <c r="J814" s="428"/>
      <c r="K814" s="428"/>
      <c r="L814" s="428"/>
      <c r="M814" s="428"/>
      <c r="N814" s="428"/>
      <c r="O814" s="428"/>
      <c r="P814" s="428"/>
      <c r="Q814" s="428"/>
      <c r="R814" s="428"/>
      <c r="S814" s="428"/>
      <c r="T814" s="428"/>
      <c r="U814" s="428"/>
      <c r="V814" s="428"/>
      <c r="W814" s="428"/>
      <c r="X814" s="428"/>
      <c r="Y814" s="428"/>
      <c r="Z814" s="428"/>
    </row>
    <row r="815" spans="1:26" ht="14" hidden="1">
      <c r="A815" s="428"/>
      <c r="B815" s="428"/>
      <c r="C815" s="428"/>
      <c r="D815" s="428"/>
      <c r="E815" s="428"/>
      <c r="F815" s="428"/>
      <c r="G815" s="428"/>
      <c r="H815" s="428"/>
      <c r="I815" s="428"/>
      <c r="J815" s="428"/>
      <c r="K815" s="428"/>
      <c r="L815" s="428"/>
      <c r="M815" s="428"/>
      <c r="N815" s="428"/>
      <c r="O815" s="428"/>
      <c r="P815" s="428"/>
      <c r="Q815" s="428"/>
      <c r="R815" s="428"/>
      <c r="S815" s="428"/>
      <c r="T815" s="428"/>
      <c r="U815" s="428"/>
      <c r="V815" s="428"/>
      <c r="W815" s="428"/>
      <c r="X815" s="428"/>
      <c r="Y815" s="428"/>
      <c r="Z815" s="428"/>
    </row>
    <row r="816" spans="1:26" ht="14" hidden="1">
      <c r="A816" s="428"/>
      <c r="B816" s="428"/>
      <c r="C816" s="428"/>
      <c r="D816" s="428"/>
      <c r="E816" s="428"/>
      <c r="F816" s="428"/>
      <c r="G816" s="428"/>
      <c r="H816" s="428"/>
      <c r="I816" s="428"/>
      <c r="J816" s="428"/>
      <c r="K816" s="428"/>
      <c r="L816" s="428"/>
      <c r="M816" s="428"/>
      <c r="N816" s="428"/>
      <c r="O816" s="428"/>
      <c r="P816" s="428"/>
      <c r="Q816" s="428"/>
      <c r="R816" s="428"/>
      <c r="S816" s="428"/>
      <c r="T816" s="428"/>
      <c r="U816" s="428"/>
      <c r="V816" s="428"/>
      <c r="W816" s="428"/>
      <c r="X816" s="428"/>
      <c r="Y816" s="428"/>
      <c r="Z816" s="428"/>
    </row>
    <row r="817" spans="1:26" ht="14" hidden="1">
      <c r="A817" s="428"/>
      <c r="B817" s="428"/>
      <c r="C817" s="428"/>
      <c r="D817" s="428"/>
      <c r="E817" s="428"/>
      <c r="F817" s="428"/>
      <c r="G817" s="428"/>
      <c r="H817" s="428"/>
      <c r="I817" s="428"/>
      <c r="J817" s="428"/>
      <c r="K817" s="428"/>
      <c r="L817" s="428"/>
      <c r="M817" s="428"/>
      <c r="N817" s="428"/>
      <c r="O817" s="428"/>
      <c r="P817" s="428"/>
      <c r="Q817" s="428"/>
      <c r="R817" s="428"/>
      <c r="S817" s="428"/>
      <c r="T817" s="428"/>
      <c r="U817" s="428"/>
      <c r="V817" s="428"/>
      <c r="W817" s="428"/>
      <c r="X817" s="428"/>
      <c r="Y817" s="428"/>
      <c r="Z817" s="428"/>
    </row>
    <row r="818" spans="1:26" ht="14" hidden="1">
      <c r="A818" s="428"/>
      <c r="B818" s="428"/>
      <c r="C818" s="428"/>
      <c r="D818" s="428"/>
      <c r="E818" s="428"/>
      <c r="F818" s="428"/>
      <c r="G818" s="428"/>
      <c r="H818" s="428"/>
      <c r="I818" s="428"/>
      <c r="J818" s="428"/>
      <c r="K818" s="428"/>
      <c r="L818" s="428"/>
      <c r="M818" s="428"/>
      <c r="N818" s="428"/>
      <c r="O818" s="428"/>
      <c r="P818" s="428"/>
      <c r="Q818" s="428"/>
      <c r="R818" s="428"/>
      <c r="S818" s="428"/>
      <c r="T818" s="428"/>
      <c r="U818" s="428"/>
      <c r="V818" s="428"/>
      <c r="W818" s="428"/>
      <c r="X818" s="428"/>
      <c r="Y818" s="428"/>
      <c r="Z818" s="428"/>
    </row>
    <row r="819" spans="1:26" ht="14" hidden="1">
      <c r="A819" s="428"/>
      <c r="B819" s="428"/>
      <c r="C819" s="428"/>
      <c r="D819" s="428"/>
      <c r="E819" s="428"/>
      <c r="F819" s="428"/>
      <c r="G819" s="428"/>
      <c r="H819" s="428"/>
      <c r="I819" s="428"/>
      <c r="J819" s="428"/>
      <c r="K819" s="428"/>
      <c r="L819" s="428"/>
      <c r="M819" s="428"/>
      <c r="N819" s="428"/>
      <c r="O819" s="428"/>
      <c r="P819" s="428"/>
      <c r="Q819" s="428"/>
      <c r="R819" s="428"/>
      <c r="S819" s="428"/>
      <c r="T819" s="428"/>
      <c r="U819" s="428"/>
      <c r="V819" s="428"/>
      <c r="W819" s="428"/>
      <c r="X819" s="428"/>
      <c r="Y819" s="428"/>
      <c r="Z819" s="428"/>
    </row>
    <row r="820" spans="1:26" ht="14" hidden="1">
      <c r="A820" s="428"/>
      <c r="B820" s="428"/>
      <c r="C820" s="428"/>
      <c r="D820" s="428"/>
      <c r="E820" s="428"/>
      <c r="F820" s="428"/>
      <c r="G820" s="428"/>
      <c r="H820" s="428"/>
      <c r="I820" s="428"/>
      <c r="J820" s="428"/>
      <c r="K820" s="428"/>
      <c r="L820" s="428"/>
      <c r="M820" s="428"/>
      <c r="N820" s="428"/>
      <c r="O820" s="428"/>
      <c r="P820" s="428"/>
      <c r="Q820" s="428"/>
      <c r="R820" s="428"/>
      <c r="S820" s="428"/>
      <c r="T820" s="428"/>
      <c r="U820" s="428"/>
      <c r="V820" s="428"/>
      <c r="W820" s="428"/>
      <c r="X820" s="428"/>
      <c r="Y820" s="428"/>
      <c r="Z820" s="428"/>
    </row>
    <row r="821" spans="1:26" ht="14" hidden="1">
      <c r="A821" s="428"/>
      <c r="B821" s="428"/>
      <c r="C821" s="428"/>
      <c r="D821" s="428"/>
      <c r="E821" s="428"/>
      <c r="F821" s="428"/>
      <c r="G821" s="428"/>
      <c r="H821" s="428"/>
      <c r="I821" s="428"/>
      <c r="J821" s="428"/>
      <c r="K821" s="428"/>
      <c r="L821" s="428"/>
      <c r="M821" s="428"/>
      <c r="N821" s="428"/>
      <c r="O821" s="428"/>
      <c r="P821" s="428"/>
      <c r="Q821" s="428"/>
      <c r="R821" s="428"/>
      <c r="S821" s="428"/>
      <c r="T821" s="428"/>
      <c r="U821" s="428"/>
      <c r="V821" s="428"/>
      <c r="W821" s="428"/>
      <c r="X821" s="428"/>
      <c r="Y821" s="428"/>
      <c r="Z821" s="428"/>
    </row>
    <row r="822" spans="1:26" ht="14" hidden="1">
      <c r="A822" s="428"/>
      <c r="B822" s="428"/>
      <c r="C822" s="428"/>
      <c r="D822" s="428"/>
      <c r="E822" s="428"/>
      <c r="F822" s="428"/>
      <c r="G822" s="428"/>
      <c r="H822" s="428"/>
      <c r="I822" s="428"/>
      <c r="J822" s="428"/>
      <c r="K822" s="428"/>
      <c r="L822" s="428"/>
      <c r="M822" s="428"/>
      <c r="N822" s="428"/>
      <c r="O822" s="428"/>
      <c r="P822" s="428"/>
      <c r="Q822" s="428"/>
      <c r="R822" s="428"/>
      <c r="S822" s="428"/>
      <c r="T822" s="428"/>
      <c r="U822" s="428"/>
      <c r="V822" s="428"/>
      <c r="W822" s="428"/>
      <c r="X822" s="428"/>
      <c r="Y822" s="428"/>
      <c r="Z822" s="428"/>
    </row>
    <row r="823" spans="1:26" ht="14" hidden="1">
      <c r="A823" s="428"/>
      <c r="B823" s="428"/>
      <c r="C823" s="428"/>
      <c r="D823" s="428"/>
      <c r="E823" s="428"/>
      <c r="F823" s="428"/>
      <c r="G823" s="428"/>
      <c r="H823" s="428"/>
      <c r="I823" s="428"/>
      <c r="J823" s="428"/>
      <c r="K823" s="428"/>
      <c r="L823" s="428"/>
      <c r="M823" s="428"/>
      <c r="N823" s="428"/>
      <c r="O823" s="428"/>
      <c r="P823" s="428"/>
      <c r="Q823" s="428"/>
      <c r="R823" s="428"/>
      <c r="S823" s="428"/>
      <c r="T823" s="428"/>
      <c r="U823" s="428"/>
      <c r="V823" s="428"/>
      <c r="W823" s="428"/>
      <c r="X823" s="428"/>
      <c r="Y823" s="428"/>
      <c r="Z823" s="428"/>
    </row>
    <row r="824" spans="1:26" ht="14" hidden="1">
      <c r="A824" s="428"/>
      <c r="B824" s="428"/>
      <c r="C824" s="428"/>
      <c r="D824" s="428"/>
      <c r="E824" s="428"/>
      <c r="F824" s="428"/>
      <c r="G824" s="428"/>
      <c r="H824" s="428"/>
      <c r="I824" s="428"/>
      <c r="J824" s="428"/>
      <c r="K824" s="428"/>
      <c r="L824" s="428"/>
      <c r="M824" s="428"/>
      <c r="N824" s="428"/>
      <c r="O824" s="428"/>
      <c r="P824" s="428"/>
      <c r="Q824" s="428"/>
      <c r="R824" s="428"/>
      <c r="S824" s="428"/>
      <c r="T824" s="428"/>
      <c r="U824" s="428"/>
      <c r="V824" s="428"/>
      <c r="W824" s="428"/>
      <c r="X824" s="428"/>
      <c r="Y824" s="428"/>
      <c r="Z824" s="428"/>
    </row>
    <row r="825" spans="1:26" ht="14" hidden="1">
      <c r="A825" s="428"/>
      <c r="B825" s="428"/>
      <c r="C825" s="428"/>
      <c r="D825" s="428"/>
      <c r="E825" s="428"/>
      <c r="F825" s="428"/>
      <c r="G825" s="428"/>
      <c r="H825" s="428"/>
      <c r="I825" s="428"/>
      <c r="J825" s="428"/>
      <c r="K825" s="428"/>
      <c r="L825" s="428"/>
      <c r="M825" s="428"/>
      <c r="N825" s="428"/>
      <c r="O825" s="428"/>
      <c r="P825" s="428"/>
      <c r="Q825" s="428"/>
      <c r="R825" s="428"/>
      <c r="S825" s="428"/>
      <c r="T825" s="428"/>
      <c r="U825" s="428"/>
      <c r="V825" s="428"/>
      <c r="W825" s="428"/>
      <c r="X825" s="428"/>
      <c r="Y825" s="428"/>
      <c r="Z825" s="428"/>
    </row>
    <row r="826" spans="1:26" ht="14" hidden="1">
      <c r="A826" s="428"/>
      <c r="B826" s="428"/>
      <c r="C826" s="428"/>
      <c r="D826" s="428"/>
      <c r="E826" s="428"/>
      <c r="F826" s="428"/>
      <c r="G826" s="428"/>
      <c r="H826" s="428"/>
      <c r="I826" s="428"/>
      <c r="J826" s="428"/>
      <c r="K826" s="428"/>
      <c r="L826" s="428"/>
      <c r="M826" s="428"/>
      <c r="N826" s="428"/>
      <c r="O826" s="428"/>
      <c r="P826" s="428"/>
      <c r="Q826" s="428"/>
      <c r="R826" s="428"/>
      <c r="S826" s="428"/>
      <c r="T826" s="428"/>
      <c r="U826" s="428"/>
      <c r="V826" s="428"/>
      <c r="W826" s="428"/>
      <c r="X826" s="428"/>
      <c r="Y826" s="428"/>
      <c r="Z826" s="428"/>
    </row>
    <row r="827" spans="1:26" ht="14" hidden="1">
      <c r="A827" s="428"/>
      <c r="B827" s="428"/>
      <c r="C827" s="428"/>
      <c r="D827" s="428"/>
      <c r="E827" s="428"/>
      <c r="F827" s="428"/>
      <c r="G827" s="428"/>
      <c r="H827" s="428"/>
      <c r="I827" s="428"/>
      <c r="J827" s="428"/>
      <c r="K827" s="428"/>
      <c r="L827" s="428"/>
      <c r="M827" s="428"/>
      <c r="N827" s="428"/>
      <c r="O827" s="428"/>
      <c r="P827" s="428"/>
      <c r="Q827" s="428"/>
      <c r="R827" s="428"/>
      <c r="S827" s="428"/>
      <c r="T827" s="428"/>
      <c r="U827" s="428"/>
      <c r="V827" s="428"/>
      <c r="W827" s="428"/>
      <c r="X827" s="428"/>
      <c r="Y827" s="428"/>
      <c r="Z827" s="428"/>
    </row>
    <row r="828" spans="1:26" ht="14" hidden="1">
      <c r="A828" s="428"/>
      <c r="B828" s="428"/>
      <c r="C828" s="428"/>
      <c r="D828" s="428"/>
      <c r="E828" s="428"/>
      <c r="F828" s="428"/>
      <c r="G828" s="428"/>
      <c r="H828" s="428"/>
      <c r="I828" s="428"/>
      <c r="J828" s="428"/>
      <c r="K828" s="428"/>
      <c r="L828" s="428"/>
      <c r="M828" s="428"/>
      <c r="N828" s="428"/>
      <c r="O828" s="428"/>
      <c r="P828" s="428"/>
      <c r="Q828" s="428"/>
      <c r="R828" s="428"/>
      <c r="S828" s="428"/>
      <c r="T828" s="428"/>
      <c r="U828" s="428"/>
      <c r="V828" s="428"/>
      <c r="W828" s="428"/>
      <c r="X828" s="428"/>
      <c r="Y828" s="428"/>
      <c r="Z828" s="428"/>
    </row>
    <row r="829" spans="1:26" ht="14" hidden="1">
      <c r="A829" s="428"/>
      <c r="B829" s="428"/>
      <c r="C829" s="428"/>
      <c r="D829" s="428"/>
      <c r="E829" s="428"/>
      <c r="F829" s="428"/>
      <c r="G829" s="428"/>
      <c r="H829" s="428"/>
      <c r="I829" s="428"/>
      <c r="J829" s="428"/>
      <c r="K829" s="428"/>
      <c r="L829" s="428"/>
      <c r="M829" s="428"/>
      <c r="N829" s="428"/>
      <c r="O829" s="428"/>
      <c r="P829" s="428"/>
      <c r="Q829" s="428"/>
      <c r="R829" s="428"/>
      <c r="S829" s="428"/>
      <c r="T829" s="428"/>
      <c r="U829" s="428"/>
      <c r="V829" s="428"/>
      <c r="W829" s="428"/>
      <c r="X829" s="428"/>
      <c r="Y829" s="428"/>
      <c r="Z829" s="428"/>
    </row>
    <row r="830" spans="1:26" ht="14" hidden="1">
      <c r="A830" s="428"/>
      <c r="B830" s="428"/>
      <c r="C830" s="428"/>
      <c r="D830" s="428"/>
      <c r="E830" s="428"/>
      <c r="F830" s="428"/>
      <c r="G830" s="428"/>
      <c r="H830" s="428"/>
      <c r="I830" s="428"/>
      <c r="J830" s="428"/>
      <c r="K830" s="428"/>
      <c r="L830" s="428"/>
      <c r="M830" s="428"/>
      <c r="N830" s="428"/>
      <c r="O830" s="428"/>
      <c r="P830" s="428"/>
      <c r="Q830" s="428"/>
      <c r="R830" s="428"/>
      <c r="S830" s="428"/>
      <c r="T830" s="428"/>
      <c r="U830" s="428"/>
      <c r="V830" s="428"/>
      <c r="W830" s="428"/>
      <c r="X830" s="428"/>
      <c r="Y830" s="428"/>
      <c r="Z830" s="428"/>
    </row>
    <row r="831" spans="1:26" ht="14" hidden="1">
      <c r="A831" s="428"/>
      <c r="B831" s="428"/>
      <c r="C831" s="428"/>
      <c r="D831" s="428"/>
      <c r="E831" s="428"/>
      <c r="F831" s="428"/>
      <c r="G831" s="428"/>
      <c r="H831" s="428"/>
      <c r="I831" s="428"/>
      <c r="J831" s="428"/>
      <c r="K831" s="428"/>
      <c r="L831" s="428"/>
      <c r="M831" s="428"/>
      <c r="N831" s="428"/>
      <c r="O831" s="428"/>
      <c r="P831" s="428"/>
      <c r="Q831" s="428"/>
      <c r="R831" s="428"/>
      <c r="S831" s="428"/>
      <c r="T831" s="428"/>
      <c r="U831" s="428"/>
      <c r="V831" s="428"/>
      <c r="W831" s="428"/>
      <c r="X831" s="428"/>
      <c r="Y831" s="428"/>
      <c r="Z831" s="428"/>
    </row>
    <row r="832" spans="1:26" ht="14" hidden="1">
      <c r="A832" s="428"/>
      <c r="B832" s="428"/>
      <c r="C832" s="428"/>
      <c r="D832" s="428"/>
      <c r="E832" s="428"/>
      <c r="F832" s="428"/>
      <c r="G832" s="428"/>
      <c r="H832" s="428"/>
      <c r="I832" s="428"/>
      <c r="J832" s="428"/>
      <c r="K832" s="428"/>
      <c r="L832" s="428"/>
      <c r="M832" s="428"/>
      <c r="N832" s="428"/>
      <c r="O832" s="428"/>
      <c r="P832" s="428"/>
      <c r="Q832" s="428"/>
      <c r="R832" s="428"/>
      <c r="S832" s="428"/>
      <c r="T832" s="428"/>
      <c r="U832" s="428"/>
      <c r="V832" s="428"/>
      <c r="W832" s="428"/>
      <c r="X832" s="428"/>
      <c r="Y832" s="428"/>
      <c r="Z832" s="428"/>
    </row>
    <row r="833" spans="1:26" ht="14" hidden="1">
      <c r="A833" s="428"/>
      <c r="B833" s="428"/>
      <c r="C833" s="428"/>
      <c r="D833" s="428"/>
      <c r="E833" s="428"/>
      <c r="F833" s="428"/>
      <c r="G833" s="428"/>
      <c r="H833" s="428"/>
      <c r="I833" s="428"/>
      <c r="J833" s="428"/>
      <c r="K833" s="428"/>
      <c r="L833" s="428"/>
      <c r="M833" s="428"/>
      <c r="N833" s="428"/>
      <c r="O833" s="428"/>
      <c r="P833" s="428"/>
      <c r="Q833" s="428"/>
      <c r="R833" s="428"/>
      <c r="S833" s="428"/>
      <c r="T833" s="428"/>
      <c r="U833" s="428"/>
      <c r="V833" s="428"/>
      <c r="W833" s="428"/>
      <c r="X833" s="428"/>
      <c r="Y833" s="428"/>
      <c r="Z833" s="428"/>
    </row>
    <row r="834" spans="1:26" ht="14" hidden="1">
      <c r="A834" s="428"/>
      <c r="B834" s="428"/>
      <c r="C834" s="428"/>
      <c r="D834" s="428"/>
      <c r="E834" s="428"/>
      <c r="F834" s="428"/>
      <c r="G834" s="428"/>
      <c r="H834" s="428"/>
      <c r="I834" s="428"/>
      <c r="J834" s="428"/>
      <c r="K834" s="428"/>
      <c r="L834" s="428"/>
      <c r="M834" s="428"/>
      <c r="N834" s="428"/>
      <c r="O834" s="428"/>
      <c r="P834" s="428"/>
      <c r="Q834" s="428"/>
      <c r="R834" s="428"/>
      <c r="S834" s="428"/>
      <c r="T834" s="428"/>
      <c r="U834" s="428"/>
      <c r="V834" s="428"/>
      <c r="W834" s="428"/>
      <c r="X834" s="428"/>
      <c r="Y834" s="428"/>
      <c r="Z834" s="428"/>
    </row>
    <row r="835" spans="1:26" ht="14" hidden="1">
      <c r="A835" s="428"/>
      <c r="B835" s="428"/>
      <c r="C835" s="428"/>
      <c r="D835" s="428"/>
      <c r="E835" s="428"/>
      <c r="F835" s="428"/>
      <c r="G835" s="428"/>
      <c r="H835" s="428"/>
      <c r="I835" s="428"/>
      <c r="J835" s="428"/>
      <c r="K835" s="428"/>
      <c r="L835" s="428"/>
      <c r="M835" s="428"/>
      <c r="N835" s="428"/>
      <c r="O835" s="428"/>
      <c r="P835" s="428"/>
      <c r="Q835" s="428"/>
      <c r="R835" s="428"/>
      <c r="S835" s="428"/>
      <c r="T835" s="428"/>
      <c r="U835" s="428"/>
      <c r="V835" s="428"/>
      <c r="W835" s="428"/>
      <c r="X835" s="428"/>
      <c r="Y835" s="428"/>
      <c r="Z835" s="428"/>
    </row>
    <row r="836" spans="1:26" ht="14" hidden="1">
      <c r="A836" s="428"/>
      <c r="B836" s="428"/>
      <c r="C836" s="428"/>
      <c r="D836" s="428"/>
      <c r="E836" s="428"/>
      <c r="F836" s="428"/>
      <c r="G836" s="428"/>
      <c r="H836" s="428"/>
      <c r="I836" s="428"/>
      <c r="J836" s="428"/>
      <c r="K836" s="428"/>
      <c r="L836" s="428"/>
      <c r="M836" s="428"/>
      <c r="N836" s="428"/>
      <c r="O836" s="428"/>
      <c r="P836" s="428"/>
      <c r="Q836" s="428"/>
      <c r="R836" s="428"/>
      <c r="S836" s="428"/>
      <c r="T836" s="428"/>
      <c r="U836" s="428"/>
      <c r="V836" s="428"/>
      <c r="W836" s="428"/>
      <c r="X836" s="428"/>
      <c r="Y836" s="428"/>
      <c r="Z836" s="428"/>
    </row>
    <row r="837" spans="1:26" ht="14" hidden="1">
      <c r="A837" s="428"/>
      <c r="B837" s="428"/>
      <c r="C837" s="428"/>
      <c r="D837" s="428"/>
      <c r="E837" s="428"/>
      <c r="F837" s="428"/>
      <c r="G837" s="428"/>
      <c r="H837" s="428"/>
      <c r="I837" s="428"/>
      <c r="J837" s="428"/>
      <c r="K837" s="428"/>
      <c r="L837" s="428"/>
      <c r="M837" s="428"/>
      <c r="N837" s="428"/>
      <c r="O837" s="428"/>
      <c r="P837" s="428"/>
      <c r="Q837" s="428"/>
      <c r="R837" s="428"/>
      <c r="S837" s="428"/>
      <c r="T837" s="428"/>
      <c r="U837" s="428"/>
      <c r="V837" s="428"/>
      <c r="W837" s="428"/>
      <c r="X837" s="428"/>
      <c r="Y837" s="428"/>
      <c r="Z837" s="428"/>
    </row>
    <row r="838" spans="1:26" ht="14" hidden="1">
      <c r="A838" s="428"/>
      <c r="B838" s="428"/>
      <c r="C838" s="428"/>
      <c r="D838" s="428"/>
      <c r="E838" s="428"/>
      <c r="F838" s="428"/>
      <c r="G838" s="428"/>
      <c r="H838" s="428"/>
      <c r="I838" s="428"/>
      <c r="J838" s="428"/>
      <c r="K838" s="428"/>
      <c r="L838" s="428"/>
      <c r="M838" s="428"/>
      <c r="N838" s="428"/>
      <c r="O838" s="428"/>
      <c r="P838" s="428"/>
      <c r="Q838" s="428"/>
      <c r="R838" s="428"/>
      <c r="S838" s="428"/>
      <c r="T838" s="428"/>
      <c r="U838" s="428"/>
      <c r="V838" s="428"/>
      <c r="W838" s="428"/>
      <c r="X838" s="428"/>
      <c r="Y838" s="428"/>
      <c r="Z838" s="428"/>
    </row>
    <row r="839" spans="1:26" ht="14" hidden="1">
      <c r="A839" s="428"/>
      <c r="B839" s="428"/>
      <c r="C839" s="428"/>
      <c r="D839" s="428"/>
      <c r="E839" s="428"/>
      <c r="F839" s="428"/>
      <c r="G839" s="428"/>
      <c r="H839" s="428"/>
      <c r="I839" s="428"/>
      <c r="J839" s="428"/>
      <c r="K839" s="428"/>
      <c r="L839" s="428"/>
      <c r="M839" s="428"/>
      <c r="N839" s="428"/>
      <c r="O839" s="428"/>
      <c r="P839" s="428"/>
      <c r="Q839" s="428"/>
      <c r="R839" s="428"/>
      <c r="S839" s="428"/>
      <c r="T839" s="428"/>
      <c r="U839" s="428"/>
      <c r="V839" s="428"/>
      <c r="W839" s="428"/>
      <c r="X839" s="428"/>
      <c r="Y839" s="428"/>
      <c r="Z839" s="428"/>
    </row>
    <row r="840" spans="1:26" ht="14" hidden="1">
      <c r="A840" s="428"/>
      <c r="B840" s="428"/>
      <c r="C840" s="428"/>
      <c r="D840" s="428"/>
      <c r="E840" s="428"/>
      <c r="F840" s="428"/>
      <c r="G840" s="428"/>
      <c r="H840" s="428"/>
      <c r="I840" s="428"/>
      <c r="J840" s="428"/>
      <c r="K840" s="428"/>
      <c r="L840" s="428"/>
      <c r="M840" s="428"/>
      <c r="N840" s="428"/>
      <c r="O840" s="428"/>
      <c r="P840" s="428"/>
      <c r="Q840" s="428"/>
      <c r="R840" s="428"/>
      <c r="S840" s="428"/>
      <c r="T840" s="428"/>
      <c r="U840" s="428"/>
      <c r="V840" s="428"/>
      <c r="W840" s="428"/>
      <c r="X840" s="428"/>
      <c r="Y840" s="428"/>
      <c r="Z840" s="428"/>
    </row>
    <row r="841" spans="1:26" ht="14" hidden="1">
      <c r="A841" s="428"/>
      <c r="B841" s="428"/>
      <c r="C841" s="428"/>
      <c r="D841" s="428"/>
      <c r="E841" s="428"/>
      <c r="F841" s="428"/>
      <c r="G841" s="428"/>
      <c r="H841" s="428"/>
      <c r="I841" s="428"/>
      <c r="J841" s="428"/>
      <c r="K841" s="428"/>
      <c r="L841" s="428"/>
      <c r="M841" s="428"/>
      <c r="N841" s="428"/>
      <c r="O841" s="428"/>
      <c r="P841" s="428"/>
      <c r="Q841" s="428"/>
      <c r="R841" s="428"/>
      <c r="S841" s="428"/>
      <c r="T841" s="428"/>
      <c r="U841" s="428"/>
      <c r="V841" s="428"/>
      <c r="W841" s="428"/>
      <c r="X841" s="428"/>
      <c r="Y841" s="428"/>
      <c r="Z841" s="428"/>
    </row>
    <row r="842" spans="1:26" ht="14" hidden="1">
      <c r="A842" s="428"/>
      <c r="B842" s="428"/>
      <c r="C842" s="428"/>
      <c r="D842" s="428"/>
      <c r="E842" s="428"/>
      <c r="F842" s="428"/>
      <c r="G842" s="428"/>
      <c r="H842" s="428"/>
      <c r="I842" s="428"/>
      <c r="J842" s="428"/>
      <c r="K842" s="428"/>
      <c r="L842" s="428"/>
      <c r="M842" s="428"/>
      <c r="N842" s="428"/>
      <c r="O842" s="428"/>
      <c r="P842" s="428"/>
      <c r="Q842" s="428"/>
      <c r="R842" s="428"/>
      <c r="S842" s="428"/>
      <c r="T842" s="428"/>
      <c r="U842" s="428"/>
      <c r="V842" s="428"/>
      <c r="W842" s="428"/>
      <c r="X842" s="428"/>
      <c r="Y842" s="428"/>
      <c r="Z842" s="428"/>
    </row>
    <row r="843" spans="1:26" ht="14" hidden="1">
      <c r="A843" s="428"/>
      <c r="B843" s="428"/>
      <c r="C843" s="428"/>
      <c r="D843" s="428"/>
      <c r="E843" s="428"/>
      <c r="F843" s="428"/>
      <c r="G843" s="428"/>
      <c r="H843" s="428"/>
      <c r="I843" s="428"/>
      <c r="J843" s="428"/>
      <c r="K843" s="428"/>
      <c r="L843" s="428"/>
      <c r="M843" s="428"/>
      <c r="N843" s="428"/>
      <c r="O843" s="428"/>
      <c r="P843" s="428"/>
      <c r="Q843" s="428"/>
      <c r="R843" s="428"/>
      <c r="S843" s="428"/>
      <c r="T843" s="428"/>
      <c r="U843" s="428"/>
      <c r="V843" s="428"/>
      <c r="W843" s="428"/>
      <c r="X843" s="428"/>
      <c r="Y843" s="428"/>
      <c r="Z843" s="428"/>
    </row>
    <row r="844" spans="1:26" ht="14" hidden="1">
      <c r="A844" s="428"/>
      <c r="B844" s="428"/>
      <c r="C844" s="428"/>
      <c r="D844" s="428"/>
      <c r="E844" s="428"/>
      <c r="F844" s="428"/>
      <c r="G844" s="428"/>
      <c r="H844" s="428"/>
      <c r="I844" s="428"/>
      <c r="J844" s="428"/>
      <c r="K844" s="428"/>
      <c r="L844" s="428"/>
      <c r="M844" s="428"/>
      <c r="N844" s="428"/>
      <c r="O844" s="428"/>
      <c r="P844" s="428"/>
      <c r="Q844" s="428"/>
      <c r="R844" s="428"/>
      <c r="S844" s="428"/>
      <c r="T844" s="428"/>
      <c r="U844" s="428"/>
      <c r="V844" s="428"/>
      <c r="W844" s="428"/>
      <c r="X844" s="428"/>
      <c r="Y844" s="428"/>
      <c r="Z844" s="428"/>
    </row>
    <row r="845" spans="1:26" ht="14" hidden="1">
      <c r="A845" s="428"/>
      <c r="B845" s="428"/>
      <c r="C845" s="428"/>
      <c r="D845" s="428"/>
      <c r="E845" s="428"/>
      <c r="F845" s="428"/>
      <c r="G845" s="428"/>
      <c r="H845" s="428"/>
      <c r="I845" s="428"/>
      <c r="J845" s="428"/>
      <c r="K845" s="428"/>
      <c r="L845" s="428"/>
      <c r="M845" s="428"/>
      <c r="N845" s="428"/>
      <c r="O845" s="428"/>
      <c r="P845" s="428"/>
      <c r="Q845" s="428"/>
      <c r="R845" s="428"/>
      <c r="S845" s="428"/>
      <c r="T845" s="428"/>
      <c r="U845" s="428"/>
      <c r="V845" s="428"/>
      <c r="W845" s="428"/>
      <c r="X845" s="428"/>
      <c r="Y845" s="428"/>
      <c r="Z845" s="428"/>
    </row>
    <row r="846" spans="1:26" ht="14" hidden="1">
      <c r="A846" s="428"/>
      <c r="B846" s="428"/>
      <c r="C846" s="428"/>
      <c r="D846" s="428"/>
      <c r="E846" s="428"/>
      <c r="F846" s="428"/>
      <c r="G846" s="428"/>
      <c r="H846" s="428"/>
      <c r="I846" s="428"/>
      <c r="J846" s="428"/>
      <c r="K846" s="428"/>
      <c r="L846" s="428"/>
      <c r="M846" s="428"/>
      <c r="N846" s="428"/>
      <c r="O846" s="428"/>
      <c r="P846" s="428"/>
      <c r="Q846" s="428"/>
      <c r="R846" s="428"/>
      <c r="S846" s="428"/>
      <c r="T846" s="428"/>
      <c r="U846" s="428"/>
      <c r="V846" s="428"/>
      <c r="W846" s="428"/>
      <c r="X846" s="428"/>
      <c r="Y846" s="428"/>
      <c r="Z846" s="428"/>
    </row>
    <row r="847" spans="1:26" ht="14" hidden="1">
      <c r="A847" s="428"/>
      <c r="B847" s="428"/>
      <c r="C847" s="428"/>
      <c r="D847" s="428"/>
      <c r="E847" s="428"/>
      <c r="F847" s="428"/>
      <c r="G847" s="428"/>
      <c r="H847" s="428"/>
      <c r="I847" s="428"/>
      <c r="J847" s="428"/>
      <c r="K847" s="428"/>
      <c r="L847" s="428"/>
      <c r="M847" s="428"/>
      <c r="N847" s="428"/>
      <c r="O847" s="428"/>
      <c r="P847" s="428"/>
      <c r="Q847" s="428"/>
      <c r="R847" s="428"/>
      <c r="S847" s="428"/>
      <c r="T847" s="428"/>
      <c r="U847" s="428"/>
      <c r="V847" s="428"/>
      <c r="W847" s="428"/>
      <c r="X847" s="428"/>
      <c r="Y847" s="428"/>
      <c r="Z847" s="428"/>
    </row>
    <row r="848" spans="1:26" ht="14" hidden="1">
      <c r="A848" s="428"/>
      <c r="B848" s="428"/>
      <c r="C848" s="428"/>
      <c r="D848" s="428"/>
      <c r="E848" s="428"/>
      <c r="F848" s="428"/>
      <c r="G848" s="428"/>
      <c r="H848" s="428"/>
      <c r="I848" s="428"/>
      <c r="J848" s="428"/>
      <c r="K848" s="428"/>
      <c r="L848" s="428"/>
      <c r="M848" s="428"/>
      <c r="N848" s="428"/>
      <c r="O848" s="428"/>
      <c r="P848" s="428"/>
      <c r="Q848" s="428"/>
      <c r="R848" s="428"/>
      <c r="S848" s="428"/>
      <c r="T848" s="428"/>
      <c r="U848" s="428"/>
      <c r="V848" s="428"/>
      <c r="W848" s="428"/>
      <c r="X848" s="428"/>
      <c r="Y848" s="428"/>
      <c r="Z848" s="428"/>
    </row>
    <row r="849" spans="1:26" ht="14" hidden="1">
      <c r="A849" s="428"/>
      <c r="B849" s="428"/>
      <c r="C849" s="428"/>
      <c r="D849" s="428"/>
      <c r="E849" s="428"/>
      <c r="F849" s="428"/>
      <c r="G849" s="428"/>
      <c r="H849" s="428"/>
      <c r="I849" s="428"/>
      <c r="J849" s="428"/>
      <c r="K849" s="428"/>
      <c r="L849" s="428"/>
      <c r="M849" s="428"/>
      <c r="N849" s="428"/>
      <c r="O849" s="428"/>
      <c r="P849" s="428"/>
      <c r="Q849" s="428"/>
      <c r="R849" s="428"/>
      <c r="S849" s="428"/>
      <c r="T849" s="428"/>
      <c r="U849" s="428"/>
      <c r="V849" s="428"/>
      <c r="W849" s="428"/>
      <c r="X849" s="428"/>
      <c r="Y849" s="428"/>
      <c r="Z849" s="428"/>
    </row>
    <row r="850" spans="1:26" ht="14" hidden="1">
      <c r="A850" s="428"/>
      <c r="B850" s="428"/>
      <c r="C850" s="428"/>
      <c r="D850" s="428"/>
      <c r="E850" s="428"/>
      <c r="F850" s="428"/>
      <c r="G850" s="428"/>
      <c r="H850" s="428"/>
      <c r="I850" s="428"/>
      <c r="J850" s="428"/>
      <c r="K850" s="428"/>
      <c r="L850" s="428"/>
      <c r="M850" s="428"/>
      <c r="N850" s="428"/>
      <c r="O850" s="428"/>
      <c r="P850" s="428"/>
      <c r="Q850" s="428"/>
      <c r="R850" s="428"/>
      <c r="S850" s="428"/>
      <c r="T850" s="428"/>
      <c r="U850" s="428"/>
      <c r="V850" s="428"/>
      <c r="W850" s="428"/>
      <c r="X850" s="428"/>
      <c r="Y850" s="428"/>
      <c r="Z850" s="428"/>
    </row>
    <row r="851" spans="1:26" ht="14" hidden="1">
      <c r="A851" s="428"/>
      <c r="B851" s="428"/>
      <c r="C851" s="428"/>
      <c r="D851" s="428"/>
      <c r="E851" s="428"/>
      <c r="F851" s="428"/>
      <c r="G851" s="428"/>
      <c r="H851" s="428"/>
      <c r="I851" s="428"/>
      <c r="J851" s="428"/>
      <c r="K851" s="428"/>
      <c r="L851" s="428"/>
      <c r="M851" s="428"/>
      <c r="N851" s="428"/>
      <c r="O851" s="428"/>
      <c r="P851" s="428"/>
      <c r="Q851" s="428"/>
      <c r="R851" s="428"/>
      <c r="S851" s="428"/>
      <c r="T851" s="428"/>
      <c r="U851" s="428"/>
      <c r="V851" s="428"/>
      <c r="W851" s="428"/>
      <c r="X851" s="428"/>
      <c r="Y851" s="428"/>
      <c r="Z851" s="428"/>
    </row>
    <row r="852" spans="1:26" ht="14" hidden="1">
      <c r="A852" s="428"/>
      <c r="B852" s="428"/>
      <c r="C852" s="428"/>
      <c r="D852" s="428"/>
      <c r="E852" s="428"/>
      <c r="F852" s="428"/>
      <c r="G852" s="428"/>
      <c r="H852" s="428"/>
      <c r="I852" s="428"/>
      <c r="J852" s="428"/>
      <c r="K852" s="428"/>
      <c r="L852" s="428"/>
      <c r="M852" s="428"/>
      <c r="N852" s="428"/>
      <c r="O852" s="428"/>
      <c r="P852" s="428"/>
      <c r="Q852" s="428"/>
      <c r="R852" s="428"/>
      <c r="S852" s="428"/>
      <c r="T852" s="428"/>
      <c r="U852" s="428"/>
      <c r="V852" s="428"/>
      <c r="W852" s="428"/>
      <c r="X852" s="428"/>
      <c r="Y852" s="428"/>
      <c r="Z852" s="428"/>
    </row>
    <row r="853" spans="1:26" ht="14" hidden="1">
      <c r="A853" s="428"/>
      <c r="B853" s="428"/>
      <c r="C853" s="428"/>
      <c r="D853" s="428"/>
      <c r="E853" s="428"/>
      <c r="F853" s="428"/>
      <c r="G853" s="428"/>
      <c r="H853" s="428"/>
      <c r="I853" s="428"/>
      <c r="J853" s="428"/>
      <c r="K853" s="428"/>
      <c r="L853" s="428"/>
      <c r="M853" s="428"/>
      <c r="N853" s="428"/>
      <c r="O853" s="428"/>
      <c r="P853" s="428"/>
      <c r="Q853" s="428"/>
      <c r="R853" s="428"/>
      <c r="S853" s="428"/>
      <c r="T853" s="428"/>
      <c r="U853" s="428"/>
      <c r="V853" s="428"/>
      <c r="W853" s="428"/>
      <c r="X853" s="428"/>
      <c r="Y853" s="428"/>
      <c r="Z853" s="428"/>
    </row>
    <row r="854" spans="1:26" ht="14" hidden="1">
      <c r="A854" s="428"/>
      <c r="B854" s="428"/>
      <c r="C854" s="428"/>
      <c r="D854" s="428"/>
      <c r="E854" s="428"/>
      <c r="F854" s="428"/>
      <c r="G854" s="428"/>
      <c r="H854" s="428"/>
      <c r="I854" s="428"/>
      <c r="J854" s="428"/>
      <c r="K854" s="428"/>
      <c r="L854" s="428"/>
      <c r="M854" s="428"/>
      <c r="N854" s="428"/>
      <c r="O854" s="428"/>
      <c r="P854" s="428"/>
      <c r="Q854" s="428"/>
      <c r="R854" s="428"/>
      <c r="S854" s="428"/>
      <c r="T854" s="428"/>
      <c r="U854" s="428"/>
      <c r="V854" s="428"/>
      <c r="W854" s="428"/>
      <c r="X854" s="428"/>
      <c r="Y854" s="428"/>
      <c r="Z854" s="428"/>
    </row>
    <row r="855" spans="1:26" ht="14" hidden="1">
      <c r="A855" s="428"/>
      <c r="B855" s="428"/>
      <c r="C855" s="428"/>
      <c r="D855" s="428"/>
      <c r="E855" s="428"/>
      <c r="F855" s="428"/>
      <c r="G855" s="428"/>
      <c r="H855" s="428"/>
      <c r="I855" s="428"/>
      <c r="J855" s="428"/>
      <c r="K855" s="428"/>
      <c r="L855" s="428"/>
      <c r="M855" s="428"/>
      <c r="N855" s="428"/>
      <c r="O855" s="428"/>
      <c r="P855" s="428"/>
      <c r="Q855" s="428"/>
      <c r="R855" s="428"/>
      <c r="S855" s="428"/>
      <c r="T855" s="428"/>
      <c r="U855" s="428"/>
      <c r="V855" s="428"/>
      <c r="W855" s="428"/>
      <c r="X855" s="428"/>
      <c r="Y855" s="428"/>
      <c r="Z855" s="428"/>
    </row>
    <row r="856" spans="1:26" ht="14" hidden="1">
      <c r="A856" s="428"/>
      <c r="B856" s="428"/>
      <c r="C856" s="428"/>
      <c r="D856" s="428"/>
      <c r="E856" s="428"/>
      <c r="F856" s="428"/>
      <c r="G856" s="428"/>
      <c r="H856" s="428"/>
      <c r="I856" s="428"/>
      <c r="J856" s="428"/>
      <c r="K856" s="428"/>
      <c r="L856" s="428"/>
      <c r="M856" s="428"/>
      <c r="N856" s="428"/>
      <c r="O856" s="428"/>
      <c r="P856" s="428"/>
      <c r="Q856" s="428"/>
      <c r="R856" s="428"/>
      <c r="S856" s="428"/>
      <c r="T856" s="428"/>
      <c r="U856" s="428"/>
      <c r="V856" s="428"/>
      <c r="W856" s="428"/>
      <c r="X856" s="428"/>
      <c r="Y856" s="428"/>
      <c r="Z856" s="428"/>
    </row>
    <row r="857" spans="1:26" ht="14" hidden="1">
      <c r="A857" s="428"/>
      <c r="B857" s="428"/>
      <c r="C857" s="428"/>
      <c r="D857" s="428"/>
      <c r="E857" s="428"/>
      <c r="F857" s="428"/>
      <c r="G857" s="428"/>
      <c r="H857" s="428"/>
      <c r="I857" s="428"/>
      <c r="J857" s="428"/>
      <c r="K857" s="428"/>
      <c r="L857" s="428"/>
      <c r="M857" s="428"/>
      <c r="N857" s="428"/>
      <c r="O857" s="428"/>
      <c r="P857" s="428"/>
      <c r="Q857" s="428"/>
      <c r="R857" s="428"/>
      <c r="S857" s="428"/>
      <c r="T857" s="428"/>
      <c r="U857" s="428"/>
      <c r="V857" s="428"/>
      <c r="W857" s="428"/>
      <c r="X857" s="428"/>
      <c r="Y857" s="428"/>
      <c r="Z857" s="428"/>
    </row>
    <row r="858" spans="1:26" ht="14" hidden="1">
      <c r="A858" s="428"/>
      <c r="B858" s="428"/>
      <c r="C858" s="428"/>
      <c r="D858" s="428"/>
      <c r="E858" s="428"/>
      <c r="F858" s="428"/>
      <c r="G858" s="428"/>
      <c r="H858" s="428"/>
      <c r="I858" s="428"/>
      <c r="J858" s="428"/>
      <c r="K858" s="428"/>
      <c r="L858" s="428"/>
      <c r="M858" s="428"/>
      <c r="N858" s="428"/>
      <c r="O858" s="428"/>
      <c r="P858" s="428"/>
      <c r="Q858" s="428"/>
      <c r="R858" s="428"/>
      <c r="S858" s="428"/>
      <c r="T858" s="428"/>
      <c r="U858" s="428"/>
      <c r="V858" s="428"/>
      <c r="W858" s="428"/>
      <c r="X858" s="428"/>
      <c r="Y858" s="428"/>
      <c r="Z858" s="428"/>
    </row>
    <row r="859" spans="1:26" ht="14" hidden="1">
      <c r="A859" s="428"/>
      <c r="B859" s="428"/>
      <c r="C859" s="428"/>
      <c r="D859" s="428"/>
      <c r="E859" s="428"/>
      <c r="F859" s="428"/>
      <c r="G859" s="428"/>
      <c r="H859" s="428"/>
      <c r="I859" s="428"/>
      <c r="J859" s="428"/>
      <c r="K859" s="428"/>
      <c r="L859" s="428"/>
      <c r="M859" s="428"/>
      <c r="N859" s="428"/>
      <c r="O859" s="428"/>
      <c r="P859" s="428"/>
      <c r="Q859" s="428"/>
      <c r="R859" s="428"/>
      <c r="S859" s="428"/>
      <c r="T859" s="428"/>
      <c r="U859" s="428"/>
      <c r="V859" s="428"/>
      <c r="W859" s="428"/>
      <c r="X859" s="428"/>
      <c r="Y859" s="428"/>
      <c r="Z859" s="428"/>
    </row>
    <row r="860" spans="1:26" ht="14" hidden="1">
      <c r="A860" s="428"/>
      <c r="B860" s="428"/>
      <c r="C860" s="428"/>
      <c r="D860" s="428"/>
      <c r="E860" s="428"/>
      <c r="F860" s="428"/>
      <c r="G860" s="428"/>
      <c r="H860" s="428"/>
      <c r="I860" s="428"/>
      <c r="J860" s="428"/>
      <c r="K860" s="428"/>
      <c r="L860" s="428"/>
      <c r="M860" s="428"/>
      <c r="N860" s="428"/>
      <c r="O860" s="428"/>
      <c r="P860" s="428"/>
      <c r="Q860" s="428"/>
      <c r="R860" s="428"/>
      <c r="S860" s="428"/>
      <c r="T860" s="428"/>
      <c r="U860" s="428"/>
      <c r="V860" s="428"/>
      <c r="W860" s="428"/>
      <c r="X860" s="428"/>
      <c r="Y860" s="428"/>
      <c r="Z860" s="428"/>
    </row>
    <row r="861" spans="1:26" ht="14" hidden="1">
      <c r="A861" s="428"/>
      <c r="B861" s="428"/>
      <c r="C861" s="428"/>
      <c r="D861" s="428"/>
      <c r="E861" s="428"/>
      <c r="F861" s="428"/>
      <c r="G861" s="428"/>
      <c r="H861" s="428"/>
      <c r="I861" s="428"/>
      <c r="J861" s="428"/>
      <c r="K861" s="428"/>
      <c r="L861" s="428"/>
      <c r="M861" s="428"/>
      <c r="N861" s="428"/>
      <c r="O861" s="428"/>
      <c r="P861" s="428"/>
      <c r="Q861" s="428"/>
      <c r="R861" s="428"/>
      <c r="S861" s="428"/>
      <c r="T861" s="428"/>
      <c r="U861" s="428"/>
      <c r="V861" s="428"/>
      <c r="W861" s="428"/>
      <c r="X861" s="428"/>
      <c r="Y861" s="428"/>
      <c r="Z861" s="428"/>
    </row>
    <row r="862" spans="1:26" ht="14" hidden="1">
      <c r="A862" s="428"/>
      <c r="B862" s="428"/>
      <c r="C862" s="428"/>
      <c r="D862" s="428"/>
      <c r="E862" s="428"/>
      <c r="F862" s="428"/>
      <c r="G862" s="428"/>
      <c r="H862" s="428"/>
      <c r="I862" s="428"/>
      <c r="J862" s="428"/>
      <c r="K862" s="428"/>
      <c r="L862" s="428"/>
      <c r="M862" s="428"/>
      <c r="N862" s="428"/>
      <c r="O862" s="428"/>
      <c r="P862" s="428"/>
      <c r="Q862" s="428"/>
      <c r="R862" s="428"/>
      <c r="S862" s="428"/>
      <c r="T862" s="428"/>
      <c r="U862" s="428"/>
      <c r="V862" s="428"/>
      <c r="W862" s="428"/>
      <c r="X862" s="428"/>
      <c r="Y862" s="428"/>
      <c r="Z862" s="428"/>
    </row>
    <row r="863" spans="1:26" ht="14" hidden="1">
      <c r="A863" s="428"/>
      <c r="B863" s="428"/>
      <c r="C863" s="428"/>
      <c r="D863" s="428"/>
      <c r="E863" s="428"/>
      <c r="F863" s="428"/>
      <c r="G863" s="428"/>
      <c r="H863" s="428"/>
      <c r="I863" s="428"/>
      <c r="J863" s="428"/>
      <c r="K863" s="428"/>
      <c r="L863" s="428"/>
      <c r="M863" s="428"/>
      <c r="N863" s="428"/>
      <c r="O863" s="428"/>
      <c r="P863" s="428"/>
      <c r="Q863" s="428"/>
      <c r="R863" s="428"/>
      <c r="S863" s="428"/>
      <c r="T863" s="428"/>
      <c r="U863" s="428"/>
      <c r="V863" s="428"/>
      <c r="W863" s="428"/>
      <c r="X863" s="428"/>
      <c r="Y863" s="428"/>
      <c r="Z863" s="428"/>
    </row>
    <row r="864" spans="1:26" ht="14" hidden="1">
      <c r="A864" s="428"/>
      <c r="B864" s="428"/>
      <c r="C864" s="428"/>
      <c r="D864" s="428"/>
      <c r="E864" s="428"/>
      <c r="F864" s="428"/>
      <c r="G864" s="428"/>
      <c r="H864" s="428"/>
      <c r="I864" s="428"/>
      <c r="J864" s="428"/>
      <c r="K864" s="428"/>
      <c r="L864" s="428"/>
      <c r="M864" s="428"/>
      <c r="N864" s="428"/>
      <c r="O864" s="428"/>
      <c r="P864" s="428"/>
      <c r="Q864" s="428"/>
      <c r="R864" s="428"/>
      <c r="S864" s="428"/>
      <c r="T864" s="428"/>
      <c r="U864" s="428"/>
      <c r="V864" s="428"/>
      <c r="W864" s="428"/>
      <c r="X864" s="428"/>
      <c r="Y864" s="428"/>
      <c r="Z864" s="428"/>
    </row>
    <row r="865" spans="1:26" ht="14" hidden="1">
      <c r="A865" s="428"/>
      <c r="B865" s="428"/>
      <c r="C865" s="428"/>
      <c r="D865" s="428"/>
      <c r="E865" s="428"/>
      <c r="F865" s="428"/>
      <c r="G865" s="428"/>
      <c r="H865" s="428"/>
      <c r="I865" s="428"/>
      <c r="J865" s="428"/>
      <c r="K865" s="428"/>
      <c r="L865" s="428"/>
      <c r="M865" s="428"/>
      <c r="N865" s="428"/>
      <c r="O865" s="428"/>
      <c r="P865" s="428"/>
      <c r="Q865" s="428"/>
      <c r="R865" s="428"/>
      <c r="S865" s="428"/>
      <c r="T865" s="428"/>
      <c r="U865" s="428"/>
      <c r="V865" s="428"/>
      <c r="W865" s="428"/>
      <c r="X865" s="428"/>
      <c r="Y865" s="428"/>
      <c r="Z865" s="428"/>
    </row>
    <row r="866" spans="1:26" ht="14" hidden="1">
      <c r="A866" s="428"/>
      <c r="B866" s="428"/>
      <c r="C866" s="428"/>
      <c r="D866" s="428"/>
      <c r="E866" s="428"/>
      <c r="F866" s="428"/>
      <c r="G866" s="428"/>
      <c r="H866" s="428"/>
      <c r="I866" s="428"/>
      <c r="J866" s="428"/>
      <c r="K866" s="428"/>
      <c r="L866" s="428"/>
      <c r="M866" s="428"/>
      <c r="N866" s="428"/>
      <c r="O866" s="428"/>
      <c r="P866" s="428"/>
      <c r="Q866" s="428"/>
      <c r="R866" s="428"/>
      <c r="S866" s="428"/>
      <c r="T866" s="428"/>
      <c r="U866" s="428"/>
      <c r="V866" s="428"/>
      <c r="W866" s="428"/>
      <c r="X866" s="428"/>
      <c r="Y866" s="428"/>
      <c r="Z866" s="428"/>
    </row>
    <row r="867" spans="1:26" ht="14" hidden="1">
      <c r="A867" s="428"/>
      <c r="B867" s="428"/>
      <c r="C867" s="428"/>
      <c r="D867" s="428"/>
      <c r="E867" s="428"/>
      <c r="F867" s="428"/>
      <c r="G867" s="428"/>
      <c r="H867" s="428"/>
      <c r="I867" s="428"/>
      <c r="J867" s="428"/>
      <c r="K867" s="428"/>
      <c r="L867" s="428"/>
      <c r="M867" s="428"/>
      <c r="N867" s="428"/>
      <c r="O867" s="428"/>
      <c r="P867" s="428"/>
      <c r="Q867" s="428"/>
      <c r="R867" s="428"/>
      <c r="S867" s="428"/>
      <c r="T867" s="428"/>
      <c r="U867" s="428"/>
      <c r="V867" s="428"/>
      <c r="W867" s="428"/>
      <c r="X867" s="428"/>
      <c r="Y867" s="428"/>
      <c r="Z867" s="428"/>
    </row>
    <row r="868" spans="1:26" ht="14" hidden="1">
      <c r="A868" s="428"/>
      <c r="B868" s="428"/>
      <c r="C868" s="428"/>
      <c r="D868" s="428"/>
      <c r="E868" s="428"/>
      <c r="F868" s="428"/>
      <c r="G868" s="428"/>
      <c r="H868" s="428"/>
      <c r="I868" s="428"/>
      <c r="J868" s="428"/>
      <c r="K868" s="428"/>
      <c r="L868" s="428"/>
      <c r="M868" s="428"/>
      <c r="N868" s="428"/>
      <c r="O868" s="428"/>
      <c r="P868" s="428"/>
      <c r="Q868" s="428"/>
      <c r="R868" s="428"/>
      <c r="S868" s="428"/>
      <c r="T868" s="428"/>
      <c r="U868" s="428"/>
      <c r="V868" s="428"/>
      <c r="W868" s="428"/>
      <c r="X868" s="428"/>
      <c r="Y868" s="428"/>
      <c r="Z868" s="428"/>
    </row>
    <row r="869" spans="1:26" ht="14" hidden="1">
      <c r="A869" s="428"/>
      <c r="B869" s="428"/>
      <c r="C869" s="428"/>
      <c r="D869" s="428"/>
      <c r="E869" s="428"/>
      <c r="F869" s="428"/>
      <c r="G869" s="428"/>
      <c r="H869" s="428"/>
      <c r="I869" s="428"/>
      <c r="J869" s="428"/>
      <c r="K869" s="428"/>
      <c r="L869" s="428"/>
      <c r="M869" s="428"/>
      <c r="N869" s="428"/>
      <c r="O869" s="428"/>
      <c r="P869" s="428"/>
      <c r="Q869" s="428"/>
      <c r="R869" s="428"/>
      <c r="S869" s="428"/>
      <c r="T869" s="428"/>
      <c r="U869" s="428"/>
      <c r="V869" s="428"/>
      <c r="W869" s="428"/>
      <c r="X869" s="428"/>
      <c r="Y869" s="428"/>
      <c r="Z869" s="428"/>
    </row>
    <row r="870" spans="1:26" ht="14" hidden="1">
      <c r="A870" s="428"/>
      <c r="B870" s="428"/>
      <c r="C870" s="428"/>
      <c r="D870" s="428"/>
      <c r="E870" s="428"/>
      <c r="F870" s="428"/>
      <c r="G870" s="428"/>
      <c r="H870" s="428"/>
      <c r="I870" s="428"/>
      <c r="J870" s="428"/>
      <c r="K870" s="428"/>
      <c r="L870" s="428"/>
      <c r="M870" s="428"/>
      <c r="N870" s="428"/>
      <c r="O870" s="428"/>
      <c r="P870" s="428"/>
      <c r="Q870" s="428"/>
      <c r="R870" s="428"/>
      <c r="S870" s="428"/>
      <c r="T870" s="428"/>
      <c r="U870" s="428"/>
      <c r="V870" s="428"/>
      <c r="W870" s="428"/>
      <c r="X870" s="428"/>
      <c r="Y870" s="428"/>
      <c r="Z870" s="428"/>
    </row>
    <row r="871" spans="1:26" ht="14" hidden="1">
      <c r="A871" s="428"/>
      <c r="B871" s="428"/>
      <c r="C871" s="428"/>
      <c r="D871" s="428"/>
      <c r="E871" s="428"/>
      <c r="F871" s="428"/>
      <c r="G871" s="428"/>
      <c r="H871" s="428"/>
      <c r="I871" s="428"/>
      <c r="J871" s="428"/>
      <c r="K871" s="428"/>
      <c r="L871" s="428"/>
      <c r="M871" s="428"/>
      <c r="N871" s="428"/>
      <c r="O871" s="428"/>
      <c r="P871" s="428"/>
      <c r="Q871" s="428"/>
      <c r="R871" s="428"/>
      <c r="S871" s="428"/>
      <c r="T871" s="428"/>
      <c r="U871" s="428"/>
      <c r="V871" s="428"/>
      <c r="W871" s="428"/>
      <c r="X871" s="428"/>
      <c r="Y871" s="428"/>
      <c r="Z871" s="428"/>
    </row>
    <row r="872" spans="1:26" ht="14" hidden="1">
      <c r="A872" s="428"/>
      <c r="B872" s="428"/>
      <c r="C872" s="428"/>
      <c r="D872" s="428"/>
      <c r="E872" s="428"/>
      <c r="F872" s="428"/>
      <c r="G872" s="428"/>
      <c r="H872" s="428"/>
      <c r="I872" s="428"/>
      <c r="J872" s="428"/>
      <c r="K872" s="428"/>
      <c r="L872" s="428"/>
      <c r="M872" s="428"/>
      <c r="N872" s="428"/>
      <c r="O872" s="428"/>
      <c r="P872" s="428"/>
      <c r="Q872" s="428"/>
      <c r="R872" s="428"/>
      <c r="S872" s="428"/>
      <c r="T872" s="428"/>
      <c r="U872" s="428"/>
      <c r="V872" s="428"/>
      <c r="W872" s="428"/>
      <c r="X872" s="428"/>
      <c r="Y872" s="428"/>
      <c r="Z872" s="428"/>
    </row>
    <row r="873" spans="1:26" ht="14" hidden="1">
      <c r="A873" s="428"/>
      <c r="B873" s="428"/>
      <c r="C873" s="428"/>
      <c r="D873" s="428"/>
      <c r="E873" s="428"/>
      <c r="F873" s="428"/>
      <c r="G873" s="428"/>
      <c r="H873" s="428"/>
      <c r="I873" s="428"/>
      <c r="J873" s="428"/>
      <c r="K873" s="428"/>
      <c r="L873" s="428"/>
      <c r="M873" s="428"/>
      <c r="N873" s="428"/>
      <c r="O873" s="428"/>
      <c r="P873" s="428"/>
      <c r="Q873" s="428"/>
      <c r="R873" s="428"/>
      <c r="S873" s="428"/>
      <c r="T873" s="428"/>
      <c r="U873" s="428"/>
      <c r="V873" s="428"/>
      <c r="W873" s="428"/>
      <c r="X873" s="428"/>
      <c r="Y873" s="428"/>
      <c r="Z873" s="428"/>
    </row>
    <row r="874" spans="1:26" ht="14" hidden="1">
      <c r="A874" s="428"/>
      <c r="B874" s="428"/>
      <c r="C874" s="428"/>
      <c r="D874" s="428"/>
      <c r="E874" s="428"/>
      <c r="F874" s="428"/>
      <c r="G874" s="428"/>
      <c r="H874" s="428"/>
      <c r="I874" s="428"/>
      <c r="J874" s="428"/>
      <c r="K874" s="428"/>
      <c r="L874" s="428"/>
      <c r="M874" s="428"/>
      <c r="N874" s="428"/>
      <c r="O874" s="428"/>
      <c r="P874" s="428"/>
      <c r="Q874" s="428"/>
      <c r="R874" s="428"/>
      <c r="S874" s="428"/>
      <c r="T874" s="428"/>
      <c r="U874" s="428"/>
      <c r="V874" s="428"/>
      <c r="W874" s="428"/>
      <c r="X874" s="428"/>
      <c r="Y874" s="428"/>
      <c r="Z874" s="428"/>
    </row>
    <row r="875" spans="1:26" ht="14" hidden="1">
      <c r="A875" s="428"/>
      <c r="B875" s="428"/>
      <c r="C875" s="428"/>
      <c r="D875" s="428"/>
      <c r="E875" s="428"/>
      <c r="F875" s="428"/>
      <c r="G875" s="428"/>
      <c r="H875" s="428"/>
      <c r="I875" s="428"/>
      <c r="J875" s="428"/>
      <c r="K875" s="428"/>
      <c r="L875" s="428"/>
      <c r="M875" s="428"/>
      <c r="N875" s="428"/>
      <c r="O875" s="428"/>
      <c r="P875" s="428"/>
      <c r="Q875" s="428"/>
      <c r="R875" s="428"/>
      <c r="S875" s="428"/>
      <c r="T875" s="428"/>
      <c r="U875" s="428"/>
      <c r="V875" s="428"/>
      <c r="W875" s="428"/>
      <c r="X875" s="428"/>
      <c r="Y875" s="428"/>
      <c r="Z875" s="428"/>
    </row>
    <row r="876" spans="1:26" ht="14" hidden="1">
      <c r="A876" s="428"/>
      <c r="B876" s="428"/>
      <c r="C876" s="428"/>
      <c r="D876" s="428"/>
      <c r="E876" s="428"/>
      <c r="F876" s="428"/>
      <c r="G876" s="428"/>
      <c r="H876" s="428"/>
      <c r="I876" s="428"/>
      <c r="J876" s="428"/>
      <c r="K876" s="428"/>
      <c r="L876" s="428"/>
      <c r="M876" s="428"/>
      <c r="N876" s="428"/>
      <c r="O876" s="428"/>
      <c r="P876" s="428"/>
      <c r="Q876" s="428"/>
      <c r="R876" s="428"/>
      <c r="S876" s="428"/>
      <c r="T876" s="428"/>
      <c r="U876" s="428"/>
      <c r="V876" s="428"/>
      <c r="W876" s="428"/>
      <c r="X876" s="428"/>
      <c r="Y876" s="428"/>
      <c r="Z876" s="428"/>
    </row>
    <row r="877" spans="1:26" ht="14" hidden="1">
      <c r="A877" s="428"/>
      <c r="B877" s="428"/>
      <c r="C877" s="428"/>
      <c r="D877" s="428"/>
      <c r="E877" s="428"/>
      <c r="F877" s="428"/>
      <c r="G877" s="428"/>
      <c r="H877" s="428"/>
      <c r="I877" s="428"/>
      <c r="J877" s="428"/>
      <c r="K877" s="428"/>
      <c r="L877" s="428"/>
      <c r="M877" s="428"/>
      <c r="N877" s="428"/>
      <c r="O877" s="428"/>
      <c r="P877" s="428"/>
      <c r="Q877" s="428"/>
      <c r="R877" s="428"/>
      <c r="S877" s="428"/>
      <c r="T877" s="428"/>
      <c r="U877" s="428"/>
      <c r="V877" s="428"/>
      <c r="W877" s="428"/>
      <c r="X877" s="428"/>
      <c r="Y877" s="428"/>
      <c r="Z877" s="428"/>
    </row>
    <row r="878" spans="1:26" ht="14" hidden="1">
      <c r="A878" s="428"/>
      <c r="B878" s="428"/>
      <c r="C878" s="428"/>
      <c r="D878" s="428"/>
      <c r="E878" s="428"/>
      <c r="F878" s="428"/>
      <c r="G878" s="428"/>
      <c r="H878" s="428"/>
      <c r="I878" s="428"/>
      <c r="J878" s="428"/>
      <c r="K878" s="428"/>
      <c r="L878" s="428"/>
      <c r="M878" s="428"/>
      <c r="N878" s="428"/>
      <c r="O878" s="428"/>
      <c r="P878" s="428"/>
      <c r="Q878" s="428"/>
      <c r="R878" s="428"/>
      <c r="S878" s="428"/>
      <c r="T878" s="428"/>
      <c r="U878" s="428"/>
      <c r="V878" s="428"/>
      <c r="W878" s="428"/>
      <c r="X878" s="428"/>
      <c r="Y878" s="428"/>
      <c r="Z878" s="428"/>
    </row>
    <row r="879" spans="1:26" ht="14" hidden="1">
      <c r="A879" s="428"/>
      <c r="B879" s="428"/>
      <c r="C879" s="428"/>
      <c r="D879" s="428"/>
      <c r="E879" s="428"/>
      <c r="F879" s="428"/>
      <c r="G879" s="428"/>
      <c r="H879" s="428"/>
      <c r="I879" s="428"/>
      <c r="J879" s="428"/>
      <c r="K879" s="428"/>
      <c r="L879" s="428"/>
      <c r="M879" s="428"/>
      <c r="N879" s="428"/>
      <c r="O879" s="428"/>
      <c r="P879" s="428"/>
      <c r="Q879" s="428"/>
      <c r="R879" s="428"/>
      <c r="S879" s="428"/>
      <c r="T879" s="428"/>
      <c r="U879" s="428"/>
      <c r="V879" s="428"/>
      <c r="W879" s="428"/>
      <c r="X879" s="428"/>
      <c r="Y879" s="428"/>
      <c r="Z879" s="428"/>
    </row>
    <row r="880" spans="1:26" ht="14" hidden="1">
      <c r="A880" s="428"/>
      <c r="B880" s="428"/>
      <c r="C880" s="428"/>
      <c r="D880" s="428"/>
      <c r="E880" s="428"/>
      <c r="F880" s="428"/>
      <c r="G880" s="428"/>
      <c r="H880" s="428"/>
      <c r="I880" s="428"/>
      <c r="J880" s="428"/>
      <c r="K880" s="428"/>
      <c r="L880" s="428"/>
      <c r="M880" s="428"/>
      <c r="N880" s="428"/>
      <c r="O880" s="428"/>
      <c r="P880" s="428"/>
      <c r="Q880" s="428"/>
      <c r="R880" s="428"/>
      <c r="S880" s="428"/>
      <c r="T880" s="428"/>
      <c r="U880" s="428"/>
      <c r="V880" s="428"/>
      <c r="W880" s="428"/>
      <c r="X880" s="428"/>
      <c r="Y880" s="428"/>
      <c r="Z880" s="428"/>
    </row>
    <row r="881" spans="1:26" ht="14" hidden="1">
      <c r="A881" s="428"/>
      <c r="B881" s="428"/>
      <c r="C881" s="428"/>
      <c r="D881" s="428"/>
      <c r="E881" s="428"/>
      <c r="F881" s="428"/>
      <c r="G881" s="428"/>
      <c r="H881" s="428"/>
      <c r="I881" s="428"/>
      <c r="J881" s="428"/>
      <c r="K881" s="428"/>
      <c r="L881" s="428"/>
      <c r="M881" s="428"/>
      <c r="N881" s="428"/>
      <c r="O881" s="428"/>
      <c r="P881" s="428"/>
      <c r="Q881" s="428"/>
      <c r="R881" s="428"/>
      <c r="S881" s="428"/>
      <c r="T881" s="428"/>
      <c r="U881" s="428"/>
      <c r="V881" s="428"/>
      <c r="W881" s="428"/>
      <c r="X881" s="428"/>
      <c r="Y881" s="428"/>
      <c r="Z881" s="428"/>
    </row>
    <row r="882" spans="1:26" ht="14" hidden="1">
      <c r="A882" s="428"/>
      <c r="B882" s="428"/>
      <c r="C882" s="428"/>
      <c r="D882" s="428"/>
      <c r="E882" s="428"/>
      <c r="F882" s="428"/>
      <c r="G882" s="428"/>
      <c r="H882" s="428"/>
      <c r="I882" s="428"/>
      <c r="J882" s="428"/>
      <c r="K882" s="428"/>
      <c r="L882" s="428"/>
      <c r="M882" s="428"/>
      <c r="N882" s="428"/>
      <c r="O882" s="428"/>
      <c r="P882" s="428"/>
      <c r="Q882" s="428"/>
      <c r="R882" s="428"/>
      <c r="S882" s="428"/>
      <c r="T882" s="428"/>
      <c r="U882" s="428"/>
      <c r="V882" s="428"/>
      <c r="W882" s="428"/>
      <c r="X882" s="428"/>
      <c r="Y882" s="428"/>
      <c r="Z882" s="428"/>
    </row>
    <row r="883" spans="1:26" ht="14" hidden="1">
      <c r="A883" s="428"/>
      <c r="B883" s="428"/>
      <c r="C883" s="428"/>
      <c r="D883" s="428"/>
      <c r="E883" s="428"/>
      <c r="F883" s="428"/>
      <c r="G883" s="428"/>
      <c r="H883" s="428"/>
      <c r="I883" s="428"/>
      <c r="J883" s="428"/>
      <c r="K883" s="428"/>
      <c r="L883" s="428"/>
      <c r="M883" s="428"/>
      <c r="N883" s="428"/>
      <c r="O883" s="428"/>
      <c r="P883" s="428"/>
      <c r="Q883" s="428"/>
      <c r="R883" s="428"/>
      <c r="S883" s="428"/>
      <c r="T883" s="428"/>
      <c r="U883" s="428"/>
      <c r="V883" s="428"/>
      <c r="W883" s="428"/>
      <c r="X883" s="428"/>
      <c r="Y883" s="428"/>
      <c r="Z883" s="428"/>
    </row>
    <row r="884" spans="1:26" ht="14" hidden="1">
      <c r="A884" s="428"/>
      <c r="B884" s="428"/>
      <c r="C884" s="428"/>
      <c r="D884" s="428"/>
      <c r="E884" s="428"/>
      <c r="F884" s="428"/>
      <c r="G884" s="428"/>
      <c r="H884" s="428"/>
      <c r="I884" s="428"/>
      <c r="J884" s="428"/>
      <c r="K884" s="428"/>
      <c r="L884" s="428"/>
      <c r="M884" s="428"/>
      <c r="N884" s="428"/>
      <c r="O884" s="428"/>
      <c r="P884" s="428"/>
      <c r="Q884" s="428"/>
      <c r="R884" s="428"/>
      <c r="S884" s="428"/>
      <c r="T884" s="428"/>
      <c r="U884" s="428"/>
      <c r="V884" s="428"/>
      <c r="W884" s="428"/>
      <c r="X884" s="428"/>
      <c r="Y884" s="428"/>
      <c r="Z884" s="428"/>
    </row>
    <row r="885" spans="1:26" ht="14" hidden="1">
      <c r="A885" s="428"/>
      <c r="B885" s="428"/>
      <c r="C885" s="428"/>
      <c r="D885" s="428"/>
      <c r="E885" s="428"/>
      <c r="F885" s="428"/>
      <c r="G885" s="428"/>
      <c r="H885" s="428"/>
      <c r="I885" s="428"/>
      <c r="J885" s="428"/>
      <c r="K885" s="428"/>
      <c r="L885" s="428"/>
      <c r="M885" s="428"/>
      <c r="N885" s="428"/>
      <c r="O885" s="428"/>
      <c r="P885" s="428"/>
      <c r="Q885" s="428"/>
      <c r="R885" s="428"/>
      <c r="S885" s="428"/>
      <c r="T885" s="428"/>
      <c r="U885" s="428"/>
      <c r="V885" s="428"/>
      <c r="W885" s="428"/>
      <c r="X885" s="428"/>
      <c r="Y885" s="428"/>
      <c r="Z885" s="428"/>
    </row>
    <row r="886" spans="1:26" ht="14" hidden="1">
      <c r="A886" s="428"/>
      <c r="B886" s="428"/>
      <c r="C886" s="428"/>
      <c r="D886" s="428"/>
      <c r="E886" s="428"/>
      <c r="F886" s="428"/>
      <c r="G886" s="428"/>
      <c r="H886" s="428"/>
      <c r="I886" s="428"/>
      <c r="J886" s="428"/>
      <c r="K886" s="428"/>
      <c r="L886" s="428"/>
      <c r="M886" s="428"/>
      <c r="N886" s="428"/>
      <c r="O886" s="428"/>
      <c r="P886" s="428"/>
      <c r="Q886" s="428"/>
      <c r="R886" s="428"/>
      <c r="S886" s="428"/>
      <c r="T886" s="428"/>
      <c r="U886" s="428"/>
      <c r="V886" s="428"/>
      <c r="W886" s="428"/>
      <c r="X886" s="428"/>
      <c r="Y886" s="428"/>
      <c r="Z886" s="428"/>
    </row>
    <row r="887" spans="1:26" ht="14" hidden="1">
      <c r="A887" s="428"/>
      <c r="B887" s="428"/>
      <c r="C887" s="428"/>
      <c r="D887" s="428"/>
      <c r="E887" s="428"/>
      <c r="F887" s="428"/>
      <c r="G887" s="428"/>
      <c r="H887" s="428"/>
      <c r="I887" s="428"/>
      <c r="J887" s="428"/>
      <c r="K887" s="428"/>
      <c r="L887" s="428"/>
      <c r="M887" s="428"/>
      <c r="N887" s="428"/>
      <c r="O887" s="428"/>
      <c r="P887" s="428"/>
      <c r="Q887" s="428"/>
      <c r="R887" s="428"/>
      <c r="S887" s="428"/>
      <c r="T887" s="428"/>
      <c r="U887" s="428"/>
      <c r="V887" s="428"/>
      <c r="W887" s="428"/>
      <c r="X887" s="428"/>
      <c r="Y887" s="428"/>
      <c r="Z887" s="428"/>
    </row>
    <row r="888" spans="1:26" ht="14" hidden="1">
      <c r="A888" s="428"/>
      <c r="B888" s="428"/>
      <c r="C888" s="428"/>
      <c r="D888" s="428"/>
      <c r="E888" s="428"/>
      <c r="F888" s="428"/>
      <c r="G888" s="428"/>
      <c r="H888" s="428"/>
      <c r="I888" s="428"/>
      <c r="J888" s="428"/>
      <c r="K888" s="428"/>
      <c r="L888" s="428"/>
      <c r="M888" s="428"/>
      <c r="N888" s="428"/>
      <c r="O888" s="428"/>
      <c r="P888" s="428"/>
      <c r="Q888" s="428"/>
      <c r="R888" s="428"/>
      <c r="S888" s="428"/>
      <c r="T888" s="428"/>
      <c r="U888" s="428"/>
      <c r="V888" s="428"/>
      <c r="W888" s="428"/>
      <c r="X888" s="428"/>
      <c r="Y888" s="428"/>
      <c r="Z888" s="428"/>
    </row>
    <row r="889" spans="1:26" ht="14" hidden="1">
      <c r="A889" s="428"/>
      <c r="B889" s="428"/>
      <c r="C889" s="428"/>
      <c r="D889" s="428"/>
      <c r="E889" s="428"/>
      <c r="F889" s="428"/>
      <c r="G889" s="428"/>
      <c r="H889" s="428"/>
      <c r="I889" s="428"/>
      <c r="J889" s="428"/>
      <c r="K889" s="428"/>
      <c r="L889" s="428"/>
      <c r="M889" s="428"/>
      <c r="N889" s="428"/>
      <c r="O889" s="428"/>
      <c r="P889" s="428"/>
      <c r="Q889" s="428"/>
      <c r="R889" s="428"/>
      <c r="S889" s="428"/>
      <c r="T889" s="428"/>
      <c r="U889" s="428"/>
      <c r="V889" s="428"/>
      <c r="W889" s="428"/>
      <c r="X889" s="428"/>
      <c r="Y889" s="428"/>
      <c r="Z889" s="428"/>
    </row>
    <row r="890" spans="1:26" ht="14" hidden="1">
      <c r="A890" s="428"/>
      <c r="B890" s="428"/>
      <c r="C890" s="428"/>
      <c r="D890" s="428"/>
      <c r="E890" s="428"/>
      <c r="F890" s="428"/>
      <c r="G890" s="428"/>
      <c r="H890" s="428"/>
      <c r="I890" s="428"/>
      <c r="J890" s="428"/>
      <c r="K890" s="428"/>
      <c r="L890" s="428"/>
      <c r="M890" s="428"/>
      <c r="N890" s="428"/>
      <c r="O890" s="428"/>
      <c r="P890" s="428"/>
      <c r="Q890" s="428"/>
      <c r="R890" s="428"/>
      <c r="S890" s="428"/>
      <c r="T890" s="428"/>
      <c r="U890" s="428"/>
      <c r="V890" s="428"/>
      <c r="W890" s="428"/>
      <c r="X890" s="428"/>
      <c r="Y890" s="428"/>
      <c r="Z890" s="428"/>
    </row>
    <row r="891" spans="1:26" ht="14" hidden="1">
      <c r="A891" s="428"/>
      <c r="B891" s="428"/>
      <c r="C891" s="428"/>
      <c r="D891" s="428"/>
      <c r="E891" s="428"/>
      <c r="F891" s="428"/>
      <c r="G891" s="428"/>
      <c r="H891" s="428"/>
      <c r="I891" s="428"/>
      <c r="J891" s="428"/>
      <c r="K891" s="428"/>
      <c r="L891" s="428"/>
      <c r="M891" s="428"/>
      <c r="N891" s="428"/>
      <c r="O891" s="428"/>
      <c r="P891" s="428"/>
      <c r="Q891" s="428"/>
      <c r="R891" s="428"/>
      <c r="S891" s="428"/>
      <c r="T891" s="428"/>
      <c r="U891" s="428"/>
      <c r="V891" s="428"/>
      <c r="W891" s="428"/>
      <c r="X891" s="428"/>
      <c r="Y891" s="428"/>
      <c r="Z891" s="428"/>
    </row>
    <row r="892" spans="1:26" ht="14" hidden="1">
      <c r="A892" s="428"/>
      <c r="B892" s="428"/>
      <c r="C892" s="428"/>
      <c r="D892" s="428"/>
      <c r="E892" s="428"/>
      <c r="F892" s="428"/>
      <c r="G892" s="428"/>
      <c r="H892" s="428"/>
      <c r="I892" s="428"/>
      <c r="J892" s="428"/>
      <c r="K892" s="428"/>
      <c r="L892" s="428"/>
      <c r="M892" s="428"/>
      <c r="N892" s="428"/>
      <c r="O892" s="428"/>
      <c r="P892" s="428"/>
      <c r="Q892" s="428"/>
      <c r="R892" s="428"/>
      <c r="S892" s="428"/>
      <c r="T892" s="428"/>
      <c r="U892" s="428"/>
      <c r="V892" s="428"/>
      <c r="W892" s="428"/>
      <c r="X892" s="428"/>
      <c r="Y892" s="428"/>
      <c r="Z892" s="428"/>
    </row>
    <row r="893" spans="1:26" ht="14" hidden="1">
      <c r="A893" s="428"/>
      <c r="B893" s="428"/>
      <c r="C893" s="428"/>
      <c r="D893" s="428"/>
      <c r="E893" s="428"/>
      <c r="F893" s="428"/>
      <c r="G893" s="428"/>
      <c r="H893" s="428"/>
      <c r="I893" s="428"/>
      <c r="J893" s="428"/>
      <c r="K893" s="428"/>
      <c r="L893" s="428"/>
      <c r="M893" s="428"/>
      <c r="N893" s="428"/>
      <c r="O893" s="428"/>
      <c r="P893" s="428"/>
      <c r="Q893" s="428"/>
      <c r="R893" s="428"/>
      <c r="S893" s="428"/>
      <c r="T893" s="428"/>
      <c r="U893" s="428"/>
      <c r="V893" s="428"/>
      <c r="W893" s="428"/>
      <c r="X893" s="428"/>
      <c r="Y893" s="428"/>
      <c r="Z893" s="428"/>
    </row>
    <row r="894" spans="1:26" ht="14" hidden="1">
      <c r="A894" s="428"/>
      <c r="B894" s="428"/>
      <c r="C894" s="428"/>
      <c r="D894" s="428"/>
      <c r="E894" s="428"/>
      <c r="F894" s="428"/>
      <c r="G894" s="428"/>
      <c r="H894" s="428"/>
      <c r="I894" s="428"/>
      <c r="J894" s="428"/>
      <c r="K894" s="428"/>
      <c r="L894" s="428"/>
      <c r="M894" s="428"/>
      <c r="N894" s="428"/>
      <c r="O894" s="428"/>
      <c r="P894" s="428"/>
      <c r="Q894" s="428"/>
      <c r="R894" s="428"/>
      <c r="S894" s="428"/>
      <c r="T894" s="428"/>
      <c r="U894" s="428"/>
      <c r="V894" s="428"/>
      <c r="W894" s="428"/>
      <c r="X894" s="428"/>
      <c r="Y894" s="428"/>
      <c r="Z894" s="428"/>
    </row>
    <row r="895" spans="1:26" ht="14" hidden="1">
      <c r="A895" s="428"/>
      <c r="B895" s="428"/>
      <c r="C895" s="428"/>
      <c r="D895" s="428"/>
      <c r="E895" s="428"/>
      <c r="F895" s="428"/>
      <c r="G895" s="428"/>
      <c r="H895" s="428"/>
      <c r="I895" s="428"/>
      <c r="J895" s="428"/>
      <c r="K895" s="428"/>
      <c r="L895" s="428"/>
      <c r="M895" s="428"/>
      <c r="N895" s="428"/>
      <c r="O895" s="428"/>
      <c r="P895" s="428"/>
      <c r="Q895" s="428"/>
      <c r="R895" s="428"/>
      <c r="S895" s="428"/>
      <c r="T895" s="428"/>
      <c r="U895" s="428"/>
      <c r="V895" s="428"/>
      <c r="W895" s="428"/>
      <c r="X895" s="428"/>
      <c r="Y895" s="428"/>
      <c r="Z895" s="428"/>
    </row>
    <row r="896" spans="1:26" ht="14" hidden="1">
      <c r="A896" s="428"/>
      <c r="B896" s="428"/>
      <c r="C896" s="428"/>
      <c r="D896" s="428"/>
      <c r="E896" s="428"/>
      <c r="F896" s="428"/>
      <c r="G896" s="428"/>
      <c r="H896" s="428"/>
      <c r="I896" s="428"/>
      <c r="J896" s="428"/>
      <c r="K896" s="428"/>
      <c r="L896" s="428"/>
      <c r="M896" s="428"/>
      <c r="N896" s="428"/>
      <c r="O896" s="428"/>
      <c r="P896" s="428"/>
      <c r="Q896" s="428"/>
      <c r="R896" s="428"/>
      <c r="S896" s="428"/>
      <c r="T896" s="428"/>
      <c r="U896" s="428"/>
      <c r="V896" s="428"/>
      <c r="W896" s="428"/>
      <c r="X896" s="428"/>
      <c r="Y896" s="428"/>
      <c r="Z896" s="428"/>
    </row>
    <row r="897" spans="1:26" ht="14" hidden="1">
      <c r="A897" s="428"/>
      <c r="B897" s="428"/>
      <c r="C897" s="428"/>
      <c r="D897" s="428"/>
      <c r="E897" s="428"/>
      <c r="F897" s="428"/>
      <c r="G897" s="428"/>
      <c r="H897" s="428"/>
      <c r="I897" s="428"/>
      <c r="J897" s="428"/>
      <c r="K897" s="428"/>
      <c r="L897" s="428"/>
      <c r="M897" s="428"/>
      <c r="N897" s="428"/>
      <c r="O897" s="428"/>
      <c r="P897" s="428"/>
      <c r="Q897" s="428"/>
      <c r="R897" s="428"/>
      <c r="S897" s="428"/>
      <c r="T897" s="428"/>
      <c r="U897" s="428"/>
      <c r="V897" s="428"/>
      <c r="W897" s="428"/>
      <c r="X897" s="428"/>
      <c r="Y897" s="428"/>
      <c r="Z897" s="428"/>
    </row>
    <row r="898" spans="1:26" ht="14" hidden="1">
      <c r="A898" s="428"/>
      <c r="B898" s="428"/>
      <c r="C898" s="428"/>
      <c r="D898" s="428"/>
      <c r="E898" s="428"/>
      <c r="F898" s="428"/>
      <c r="G898" s="428"/>
      <c r="H898" s="428"/>
      <c r="I898" s="428"/>
      <c r="J898" s="428"/>
      <c r="K898" s="428"/>
      <c r="L898" s="428"/>
      <c r="M898" s="428"/>
      <c r="N898" s="428"/>
      <c r="O898" s="428"/>
      <c r="P898" s="428"/>
      <c r="Q898" s="428"/>
      <c r="R898" s="428"/>
      <c r="S898" s="428"/>
      <c r="T898" s="428"/>
      <c r="U898" s="428"/>
      <c r="V898" s="428"/>
      <c r="W898" s="428"/>
      <c r="X898" s="428"/>
      <c r="Y898" s="428"/>
      <c r="Z898" s="428"/>
    </row>
    <row r="899" spans="1:26" ht="14" hidden="1">
      <c r="A899" s="428"/>
      <c r="B899" s="428"/>
      <c r="C899" s="428"/>
      <c r="D899" s="428"/>
      <c r="E899" s="428"/>
      <c r="F899" s="428"/>
      <c r="G899" s="428"/>
      <c r="H899" s="428"/>
      <c r="I899" s="428"/>
      <c r="J899" s="428"/>
      <c r="K899" s="428"/>
      <c r="L899" s="428"/>
      <c r="M899" s="428"/>
      <c r="N899" s="428"/>
      <c r="O899" s="428"/>
      <c r="P899" s="428"/>
      <c r="Q899" s="428"/>
      <c r="R899" s="428"/>
      <c r="S899" s="428"/>
      <c r="T899" s="428"/>
      <c r="U899" s="428"/>
      <c r="V899" s="428"/>
      <c r="W899" s="428"/>
      <c r="X899" s="428"/>
      <c r="Y899" s="428"/>
      <c r="Z899" s="428"/>
    </row>
    <row r="900" spans="1:26" ht="14" hidden="1">
      <c r="A900" s="428"/>
      <c r="B900" s="428"/>
      <c r="C900" s="428"/>
      <c r="D900" s="428"/>
      <c r="E900" s="428"/>
      <c r="F900" s="428"/>
      <c r="G900" s="428"/>
      <c r="H900" s="428"/>
      <c r="I900" s="428"/>
      <c r="J900" s="428"/>
      <c r="K900" s="428"/>
      <c r="L900" s="428"/>
      <c r="M900" s="428"/>
      <c r="N900" s="428"/>
      <c r="O900" s="428"/>
      <c r="P900" s="428"/>
      <c r="Q900" s="428"/>
      <c r="R900" s="428"/>
      <c r="S900" s="428"/>
      <c r="T900" s="428"/>
      <c r="U900" s="428"/>
      <c r="V900" s="428"/>
      <c r="W900" s="428"/>
      <c r="X900" s="428"/>
      <c r="Y900" s="428"/>
      <c r="Z900" s="428"/>
    </row>
    <row r="901" spans="1:26" ht="14" hidden="1">
      <c r="A901" s="428"/>
      <c r="B901" s="428"/>
      <c r="C901" s="428"/>
      <c r="D901" s="428"/>
      <c r="E901" s="428"/>
      <c r="F901" s="428"/>
      <c r="G901" s="428"/>
      <c r="H901" s="428"/>
      <c r="I901" s="428"/>
      <c r="J901" s="428"/>
      <c r="K901" s="428"/>
      <c r="L901" s="428"/>
      <c r="M901" s="428"/>
      <c r="N901" s="428"/>
      <c r="O901" s="428"/>
      <c r="P901" s="428"/>
      <c r="Q901" s="428"/>
      <c r="R901" s="428"/>
      <c r="S901" s="428"/>
      <c r="T901" s="428"/>
      <c r="U901" s="428"/>
      <c r="V901" s="428"/>
      <c r="W901" s="428"/>
      <c r="X901" s="428"/>
      <c r="Y901" s="428"/>
      <c r="Z901" s="428"/>
    </row>
    <row r="902" spans="1:26" ht="14" hidden="1">
      <c r="A902" s="428"/>
      <c r="B902" s="428"/>
      <c r="C902" s="428"/>
      <c r="D902" s="428"/>
      <c r="E902" s="428"/>
      <c r="F902" s="428"/>
      <c r="G902" s="428"/>
      <c r="H902" s="428"/>
      <c r="I902" s="428"/>
      <c r="J902" s="428"/>
      <c r="K902" s="428"/>
      <c r="L902" s="428"/>
      <c r="M902" s="428"/>
      <c r="N902" s="428"/>
      <c r="O902" s="428"/>
      <c r="P902" s="428"/>
      <c r="Q902" s="428"/>
      <c r="R902" s="428"/>
      <c r="S902" s="428"/>
      <c r="T902" s="428"/>
      <c r="U902" s="428"/>
      <c r="V902" s="428"/>
      <c r="W902" s="428"/>
      <c r="X902" s="428"/>
      <c r="Y902" s="428"/>
      <c r="Z902" s="428"/>
    </row>
    <row r="903" spans="1:26" ht="14" hidden="1">
      <c r="A903" s="428"/>
      <c r="B903" s="428"/>
      <c r="C903" s="428"/>
      <c r="D903" s="428"/>
      <c r="E903" s="428"/>
      <c r="F903" s="428"/>
      <c r="G903" s="428"/>
      <c r="H903" s="428"/>
      <c r="I903" s="428"/>
      <c r="J903" s="428"/>
      <c r="K903" s="428"/>
      <c r="L903" s="428"/>
      <c r="M903" s="428"/>
      <c r="N903" s="428"/>
      <c r="O903" s="428"/>
      <c r="P903" s="428"/>
      <c r="Q903" s="428"/>
      <c r="R903" s="428"/>
      <c r="S903" s="428"/>
      <c r="T903" s="428"/>
      <c r="U903" s="428"/>
      <c r="V903" s="428"/>
      <c r="W903" s="428"/>
      <c r="X903" s="428"/>
      <c r="Y903" s="428"/>
      <c r="Z903" s="428"/>
    </row>
    <row r="904" spans="1:26" ht="14" hidden="1">
      <c r="A904" s="428"/>
      <c r="B904" s="428"/>
      <c r="C904" s="428"/>
      <c r="D904" s="428"/>
      <c r="E904" s="428"/>
      <c r="F904" s="428"/>
      <c r="G904" s="428"/>
      <c r="H904" s="428"/>
      <c r="I904" s="428"/>
      <c r="J904" s="428"/>
      <c r="K904" s="428"/>
      <c r="L904" s="428"/>
      <c r="M904" s="428"/>
      <c r="N904" s="428"/>
      <c r="O904" s="428"/>
      <c r="P904" s="428"/>
      <c r="Q904" s="428"/>
      <c r="R904" s="428"/>
      <c r="S904" s="428"/>
      <c r="T904" s="428"/>
      <c r="U904" s="428"/>
      <c r="V904" s="428"/>
      <c r="W904" s="428"/>
      <c r="X904" s="428"/>
      <c r="Y904" s="428"/>
      <c r="Z904" s="428"/>
    </row>
    <row r="905" spans="1:26" ht="14" hidden="1">
      <c r="A905" s="428"/>
      <c r="B905" s="428"/>
      <c r="C905" s="428"/>
      <c r="D905" s="428"/>
      <c r="E905" s="428"/>
      <c r="F905" s="428"/>
      <c r="G905" s="428"/>
      <c r="H905" s="428"/>
      <c r="I905" s="428"/>
      <c r="J905" s="428"/>
      <c r="K905" s="428"/>
      <c r="L905" s="428"/>
      <c r="M905" s="428"/>
      <c r="N905" s="428"/>
      <c r="O905" s="428"/>
      <c r="P905" s="428"/>
      <c r="Q905" s="428"/>
      <c r="R905" s="428"/>
      <c r="S905" s="428"/>
      <c r="T905" s="428"/>
      <c r="U905" s="428"/>
      <c r="V905" s="428"/>
      <c r="W905" s="428"/>
      <c r="X905" s="428"/>
      <c r="Y905" s="428"/>
      <c r="Z905" s="428"/>
    </row>
    <row r="906" spans="1:26" ht="14" hidden="1">
      <c r="A906" s="428"/>
      <c r="B906" s="428"/>
      <c r="C906" s="428"/>
      <c r="D906" s="428"/>
      <c r="E906" s="428"/>
      <c r="F906" s="428"/>
      <c r="G906" s="428"/>
      <c r="H906" s="428"/>
      <c r="I906" s="428"/>
      <c r="J906" s="428"/>
      <c r="K906" s="428"/>
      <c r="L906" s="428"/>
      <c r="M906" s="428"/>
      <c r="N906" s="428"/>
      <c r="O906" s="428"/>
      <c r="P906" s="428"/>
      <c r="Q906" s="428"/>
      <c r="R906" s="428"/>
      <c r="S906" s="428"/>
      <c r="T906" s="428"/>
      <c r="U906" s="428"/>
      <c r="V906" s="428"/>
      <c r="W906" s="428"/>
      <c r="X906" s="428"/>
      <c r="Y906" s="428"/>
      <c r="Z906" s="428"/>
    </row>
    <row r="907" spans="1:26" ht="14" hidden="1">
      <c r="A907" s="428"/>
      <c r="B907" s="428"/>
      <c r="C907" s="428"/>
      <c r="D907" s="428"/>
      <c r="E907" s="428"/>
      <c r="F907" s="428"/>
      <c r="G907" s="428"/>
      <c r="H907" s="428"/>
      <c r="I907" s="428"/>
      <c r="J907" s="428"/>
      <c r="K907" s="428"/>
      <c r="L907" s="428"/>
      <c r="M907" s="428"/>
      <c r="N907" s="428"/>
      <c r="O907" s="428"/>
      <c r="P907" s="428"/>
      <c r="Q907" s="428"/>
      <c r="R907" s="428"/>
      <c r="S907" s="428"/>
      <c r="T907" s="428"/>
      <c r="U907" s="428"/>
      <c r="V907" s="428"/>
      <c r="W907" s="428"/>
      <c r="X907" s="428"/>
      <c r="Y907" s="428"/>
      <c r="Z907" s="428"/>
    </row>
    <row r="908" spans="1:26" ht="14" hidden="1">
      <c r="A908" s="428"/>
      <c r="B908" s="428"/>
      <c r="C908" s="428"/>
      <c r="D908" s="428"/>
      <c r="E908" s="428"/>
      <c r="F908" s="428"/>
      <c r="G908" s="428"/>
      <c r="H908" s="428"/>
      <c r="I908" s="428"/>
      <c r="J908" s="428"/>
      <c r="K908" s="428"/>
      <c r="L908" s="428"/>
      <c r="M908" s="428"/>
      <c r="N908" s="428"/>
      <c r="O908" s="428"/>
      <c r="P908" s="428"/>
      <c r="Q908" s="428"/>
      <c r="R908" s="428"/>
      <c r="S908" s="428"/>
      <c r="T908" s="428"/>
      <c r="U908" s="428"/>
      <c r="V908" s="428"/>
      <c r="W908" s="428"/>
      <c r="X908" s="428"/>
      <c r="Y908" s="428"/>
      <c r="Z908" s="428"/>
    </row>
    <row r="909" spans="1:26" ht="14" hidden="1">
      <c r="A909" s="428"/>
      <c r="B909" s="428"/>
      <c r="C909" s="428"/>
      <c r="D909" s="428"/>
      <c r="E909" s="428"/>
      <c r="F909" s="428"/>
      <c r="G909" s="428"/>
      <c r="H909" s="428"/>
      <c r="I909" s="428"/>
      <c r="J909" s="428"/>
      <c r="K909" s="428"/>
      <c r="L909" s="428"/>
      <c r="M909" s="428"/>
      <c r="N909" s="428"/>
      <c r="O909" s="428"/>
      <c r="P909" s="428"/>
      <c r="Q909" s="428"/>
      <c r="R909" s="428"/>
      <c r="S909" s="428"/>
      <c r="T909" s="428"/>
      <c r="U909" s="428"/>
      <c r="V909" s="428"/>
      <c r="W909" s="428"/>
      <c r="X909" s="428"/>
      <c r="Y909" s="428"/>
      <c r="Z909" s="428"/>
    </row>
    <row r="910" spans="1:26" ht="14" hidden="1">
      <c r="A910" s="428"/>
      <c r="B910" s="428"/>
      <c r="C910" s="428"/>
      <c r="D910" s="428"/>
      <c r="E910" s="428"/>
      <c r="F910" s="428"/>
      <c r="G910" s="428"/>
      <c r="H910" s="428"/>
      <c r="I910" s="428"/>
      <c r="J910" s="428"/>
      <c r="K910" s="428"/>
      <c r="L910" s="428"/>
      <c r="M910" s="428"/>
      <c r="N910" s="428"/>
      <c r="O910" s="428"/>
      <c r="P910" s="428"/>
      <c r="Q910" s="428"/>
      <c r="R910" s="428"/>
      <c r="S910" s="428"/>
      <c r="T910" s="428"/>
      <c r="U910" s="428"/>
      <c r="V910" s="428"/>
      <c r="W910" s="428"/>
      <c r="X910" s="428"/>
      <c r="Y910" s="428"/>
      <c r="Z910" s="428"/>
    </row>
    <row r="911" spans="1:26" ht="14" hidden="1">
      <c r="A911" s="428"/>
      <c r="B911" s="428"/>
      <c r="C911" s="428"/>
      <c r="D911" s="428"/>
      <c r="E911" s="428"/>
      <c r="F911" s="428"/>
      <c r="G911" s="428"/>
      <c r="H911" s="428"/>
      <c r="I911" s="428"/>
      <c r="J911" s="428"/>
      <c r="K911" s="428"/>
      <c r="L911" s="428"/>
      <c r="M911" s="428"/>
      <c r="N911" s="428"/>
      <c r="O911" s="428"/>
      <c r="P911" s="428"/>
      <c r="Q911" s="428"/>
      <c r="R911" s="428"/>
      <c r="S911" s="428"/>
      <c r="T911" s="428"/>
      <c r="U911" s="428"/>
      <c r="V911" s="428"/>
      <c r="W911" s="428"/>
      <c r="X911" s="428"/>
      <c r="Y911" s="428"/>
      <c r="Z911" s="428"/>
    </row>
    <row r="912" spans="1:26" ht="14" hidden="1">
      <c r="A912" s="428"/>
      <c r="B912" s="428"/>
      <c r="C912" s="428"/>
      <c r="D912" s="428"/>
      <c r="E912" s="428"/>
      <c r="F912" s="428"/>
      <c r="G912" s="428"/>
      <c r="H912" s="428"/>
      <c r="I912" s="428"/>
      <c r="J912" s="428"/>
      <c r="K912" s="428"/>
      <c r="L912" s="428"/>
      <c r="M912" s="428"/>
      <c r="N912" s="428"/>
      <c r="O912" s="428"/>
      <c r="P912" s="428"/>
      <c r="Q912" s="428"/>
      <c r="R912" s="428"/>
      <c r="S912" s="428"/>
      <c r="T912" s="428"/>
      <c r="U912" s="428"/>
      <c r="V912" s="428"/>
      <c r="W912" s="428"/>
      <c r="X912" s="428"/>
      <c r="Y912" s="428"/>
      <c r="Z912" s="428"/>
    </row>
    <row r="913" spans="1:26" ht="14" hidden="1">
      <c r="A913" s="428"/>
      <c r="B913" s="428"/>
      <c r="C913" s="428"/>
      <c r="D913" s="428"/>
      <c r="E913" s="428"/>
      <c r="F913" s="428"/>
      <c r="G913" s="428"/>
      <c r="H913" s="428"/>
      <c r="I913" s="428"/>
      <c r="J913" s="428"/>
      <c r="K913" s="428"/>
      <c r="L913" s="428"/>
      <c r="M913" s="428"/>
      <c r="N913" s="428"/>
      <c r="O913" s="428"/>
      <c r="P913" s="428"/>
      <c r="Q913" s="428"/>
      <c r="R913" s="428"/>
      <c r="S913" s="428"/>
      <c r="T913" s="428"/>
      <c r="U913" s="428"/>
      <c r="V913" s="428"/>
      <c r="W913" s="428"/>
      <c r="X913" s="428"/>
      <c r="Y913" s="428"/>
      <c r="Z913" s="428"/>
    </row>
    <row r="914" spans="1:26" ht="14" hidden="1">
      <c r="A914" s="428"/>
      <c r="B914" s="428"/>
      <c r="C914" s="428"/>
      <c r="D914" s="428"/>
      <c r="E914" s="428"/>
      <c r="F914" s="428"/>
      <c r="G914" s="428"/>
      <c r="H914" s="428"/>
      <c r="I914" s="428"/>
      <c r="J914" s="428"/>
      <c r="K914" s="428"/>
      <c r="L914" s="428"/>
      <c r="M914" s="428"/>
      <c r="N914" s="428"/>
      <c r="O914" s="428"/>
      <c r="P914" s="428"/>
      <c r="Q914" s="428"/>
      <c r="R914" s="428"/>
      <c r="S914" s="428"/>
      <c r="T914" s="428"/>
      <c r="U914" s="428"/>
      <c r="V914" s="428"/>
      <c r="W914" s="428"/>
      <c r="X914" s="428"/>
      <c r="Y914" s="428"/>
      <c r="Z914" s="428"/>
    </row>
    <row r="915" spans="1:26" ht="14" hidden="1">
      <c r="A915" s="428"/>
      <c r="B915" s="428"/>
      <c r="C915" s="428"/>
      <c r="D915" s="428"/>
      <c r="E915" s="428"/>
      <c r="F915" s="428"/>
      <c r="G915" s="428"/>
      <c r="H915" s="428"/>
      <c r="I915" s="428"/>
      <c r="J915" s="428"/>
      <c r="K915" s="428"/>
      <c r="L915" s="428"/>
      <c r="M915" s="428"/>
      <c r="N915" s="428"/>
      <c r="O915" s="428"/>
      <c r="P915" s="428"/>
      <c r="Q915" s="428"/>
      <c r="R915" s="428"/>
      <c r="S915" s="428"/>
      <c r="T915" s="428"/>
      <c r="U915" s="428"/>
      <c r="V915" s="428"/>
      <c r="W915" s="428"/>
      <c r="X915" s="428"/>
      <c r="Y915" s="428"/>
      <c r="Z915" s="428"/>
    </row>
    <row r="916" spans="1:26" ht="14" hidden="1">
      <c r="A916" s="428"/>
      <c r="B916" s="428"/>
      <c r="C916" s="428"/>
      <c r="D916" s="428"/>
      <c r="E916" s="428"/>
      <c r="F916" s="428"/>
      <c r="G916" s="428"/>
      <c r="H916" s="428"/>
      <c r="I916" s="428"/>
      <c r="J916" s="428"/>
      <c r="K916" s="428"/>
      <c r="L916" s="428"/>
      <c r="M916" s="428"/>
      <c r="N916" s="428"/>
      <c r="O916" s="428"/>
      <c r="P916" s="428"/>
      <c r="Q916" s="428"/>
      <c r="R916" s="428"/>
      <c r="S916" s="428"/>
      <c r="T916" s="428"/>
      <c r="U916" s="428"/>
      <c r="V916" s="428"/>
      <c r="W916" s="428"/>
      <c r="X916" s="428"/>
      <c r="Y916" s="428"/>
      <c r="Z916" s="428"/>
    </row>
    <row r="917" spans="1:26" ht="14" hidden="1">
      <c r="A917" s="428"/>
      <c r="B917" s="428"/>
      <c r="C917" s="428"/>
      <c r="D917" s="428"/>
      <c r="E917" s="428"/>
      <c r="F917" s="428"/>
      <c r="G917" s="428"/>
      <c r="H917" s="428"/>
      <c r="I917" s="428"/>
      <c r="J917" s="428"/>
      <c r="K917" s="428"/>
      <c r="L917" s="428"/>
      <c r="M917" s="428"/>
      <c r="N917" s="428"/>
      <c r="O917" s="428"/>
      <c r="P917" s="428"/>
      <c r="Q917" s="428"/>
      <c r="R917" s="428"/>
      <c r="S917" s="428"/>
      <c r="T917" s="428"/>
      <c r="U917" s="428"/>
      <c r="V917" s="428"/>
      <c r="W917" s="428"/>
      <c r="X917" s="428"/>
      <c r="Y917" s="428"/>
      <c r="Z917" s="428"/>
    </row>
    <row r="918" spans="1:26" ht="14" hidden="1">
      <c r="A918" s="428"/>
      <c r="B918" s="428"/>
      <c r="C918" s="428"/>
      <c r="D918" s="428"/>
      <c r="E918" s="428"/>
      <c r="F918" s="428"/>
      <c r="G918" s="428"/>
      <c r="H918" s="428"/>
      <c r="I918" s="428"/>
      <c r="J918" s="428"/>
      <c r="K918" s="428"/>
      <c r="L918" s="428"/>
      <c r="M918" s="428"/>
      <c r="N918" s="428"/>
      <c r="O918" s="428"/>
      <c r="P918" s="428"/>
      <c r="Q918" s="428"/>
      <c r="R918" s="428"/>
      <c r="S918" s="428"/>
      <c r="T918" s="428"/>
      <c r="U918" s="428"/>
      <c r="V918" s="428"/>
      <c r="W918" s="428"/>
      <c r="X918" s="428"/>
      <c r="Y918" s="428"/>
      <c r="Z918" s="428"/>
    </row>
    <row r="919" spans="1:26" ht="14" hidden="1">
      <c r="A919" s="428"/>
      <c r="B919" s="428"/>
      <c r="C919" s="428"/>
      <c r="D919" s="428"/>
      <c r="E919" s="428"/>
      <c r="F919" s="428"/>
      <c r="G919" s="428"/>
      <c r="H919" s="428"/>
      <c r="I919" s="428"/>
      <c r="J919" s="428"/>
      <c r="K919" s="428"/>
      <c r="L919" s="428"/>
      <c r="M919" s="428"/>
      <c r="N919" s="428"/>
      <c r="O919" s="428"/>
      <c r="P919" s="428"/>
      <c r="Q919" s="428"/>
      <c r="R919" s="428"/>
      <c r="S919" s="428"/>
      <c r="T919" s="428"/>
      <c r="U919" s="428"/>
      <c r="V919" s="428"/>
      <c r="W919" s="428"/>
      <c r="X919" s="428"/>
      <c r="Y919" s="428"/>
      <c r="Z919" s="428"/>
    </row>
    <row r="920" spans="1:26" ht="14" hidden="1">
      <c r="A920" s="428"/>
      <c r="B920" s="428"/>
      <c r="C920" s="428"/>
      <c r="D920" s="428"/>
      <c r="E920" s="428"/>
      <c r="F920" s="428"/>
      <c r="G920" s="428"/>
      <c r="H920" s="428"/>
      <c r="I920" s="428"/>
      <c r="J920" s="428"/>
      <c r="K920" s="428"/>
      <c r="L920" s="428"/>
      <c r="M920" s="428"/>
      <c r="N920" s="428"/>
      <c r="O920" s="428"/>
      <c r="P920" s="428"/>
      <c r="Q920" s="428"/>
      <c r="R920" s="428"/>
      <c r="S920" s="428"/>
      <c r="T920" s="428"/>
      <c r="U920" s="428"/>
      <c r="V920" s="428"/>
      <c r="W920" s="428"/>
      <c r="X920" s="428"/>
      <c r="Y920" s="428"/>
      <c r="Z920" s="428"/>
    </row>
    <row r="921" spans="1:26" ht="14" hidden="1">
      <c r="A921" s="428"/>
      <c r="B921" s="428"/>
      <c r="C921" s="428"/>
      <c r="D921" s="428"/>
      <c r="E921" s="428"/>
      <c r="F921" s="428"/>
      <c r="G921" s="428"/>
      <c r="H921" s="428"/>
      <c r="I921" s="428"/>
      <c r="J921" s="428"/>
      <c r="K921" s="428"/>
      <c r="L921" s="428"/>
      <c r="M921" s="428"/>
      <c r="N921" s="428"/>
      <c r="O921" s="428"/>
      <c r="P921" s="428"/>
      <c r="Q921" s="428"/>
      <c r="R921" s="428"/>
      <c r="S921" s="428"/>
      <c r="T921" s="428"/>
      <c r="U921" s="428"/>
      <c r="V921" s="428"/>
      <c r="W921" s="428"/>
      <c r="X921" s="428"/>
      <c r="Y921" s="428"/>
      <c r="Z921" s="428"/>
    </row>
    <row r="922" spans="1:26" ht="14" hidden="1">
      <c r="A922" s="428"/>
      <c r="B922" s="428"/>
      <c r="C922" s="428"/>
      <c r="D922" s="428"/>
      <c r="E922" s="428"/>
      <c r="F922" s="428"/>
      <c r="G922" s="428"/>
      <c r="H922" s="428"/>
      <c r="I922" s="428"/>
      <c r="J922" s="428"/>
      <c r="K922" s="428"/>
      <c r="L922" s="428"/>
      <c r="M922" s="428"/>
      <c r="N922" s="428"/>
      <c r="O922" s="428"/>
      <c r="P922" s="428"/>
      <c r="Q922" s="428"/>
      <c r="R922" s="428"/>
      <c r="S922" s="428"/>
      <c r="T922" s="428"/>
      <c r="U922" s="428"/>
      <c r="V922" s="428"/>
      <c r="W922" s="428"/>
      <c r="X922" s="428"/>
      <c r="Y922" s="428"/>
      <c r="Z922" s="428"/>
    </row>
    <row r="923" spans="1:26" ht="14" hidden="1">
      <c r="A923" s="428"/>
      <c r="B923" s="428"/>
      <c r="C923" s="428"/>
      <c r="D923" s="428"/>
      <c r="E923" s="428"/>
      <c r="F923" s="428"/>
      <c r="G923" s="428"/>
      <c r="H923" s="428"/>
      <c r="I923" s="428"/>
      <c r="J923" s="428"/>
      <c r="K923" s="428"/>
      <c r="L923" s="428"/>
      <c r="M923" s="428"/>
      <c r="N923" s="428"/>
      <c r="O923" s="428"/>
      <c r="P923" s="428"/>
      <c r="Q923" s="428"/>
      <c r="R923" s="428"/>
      <c r="S923" s="428"/>
      <c r="T923" s="428"/>
      <c r="U923" s="428"/>
      <c r="V923" s="428"/>
      <c r="W923" s="428"/>
      <c r="X923" s="428"/>
      <c r="Y923" s="428"/>
      <c r="Z923" s="428"/>
    </row>
    <row r="924" spans="1:26" ht="14" hidden="1">
      <c r="A924" s="428"/>
      <c r="B924" s="428"/>
      <c r="C924" s="428"/>
      <c r="D924" s="428"/>
      <c r="E924" s="428"/>
      <c r="F924" s="428"/>
      <c r="G924" s="428"/>
      <c r="H924" s="428"/>
      <c r="I924" s="428"/>
      <c r="J924" s="428"/>
      <c r="K924" s="428"/>
      <c r="L924" s="428"/>
      <c r="M924" s="428"/>
      <c r="N924" s="428"/>
      <c r="O924" s="428"/>
      <c r="P924" s="428"/>
      <c r="Q924" s="428"/>
      <c r="R924" s="428"/>
      <c r="S924" s="428"/>
      <c r="T924" s="428"/>
      <c r="U924" s="428"/>
      <c r="V924" s="428"/>
      <c r="W924" s="428"/>
      <c r="X924" s="428"/>
      <c r="Y924" s="428"/>
      <c r="Z924" s="428"/>
    </row>
    <row r="925" spans="1:26" ht="14" hidden="1">
      <c r="A925" s="428"/>
      <c r="B925" s="428"/>
      <c r="C925" s="428"/>
      <c r="D925" s="428"/>
      <c r="E925" s="428"/>
      <c r="F925" s="428"/>
      <c r="G925" s="428"/>
      <c r="H925" s="428"/>
      <c r="I925" s="428"/>
      <c r="J925" s="428"/>
      <c r="K925" s="428"/>
      <c r="L925" s="428"/>
      <c r="M925" s="428"/>
      <c r="N925" s="428"/>
      <c r="O925" s="428"/>
      <c r="P925" s="428"/>
      <c r="Q925" s="428"/>
      <c r="R925" s="428"/>
      <c r="S925" s="428"/>
      <c r="T925" s="428"/>
      <c r="U925" s="428"/>
      <c r="V925" s="428"/>
      <c r="W925" s="428"/>
      <c r="X925" s="428"/>
      <c r="Y925" s="428"/>
      <c r="Z925" s="428"/>
    </row>
    <row r="926" spans="1:26" ht="14" hidden="1">
      <c r="A926" s="428"/>
      <c r="B926" s="428"/>
      <c r="C926" s="428"/>
      <c r="D926" s="428"/>
      <c r="E926" s="428"/>
      <c r="F926" s="428"/>
      <c r="G926" s="428"/>
      <c r="H926" s="428"/>
      <c r="I926" s="428"/>
      <c r="J926" s="428"/>
      <c r="K926" s="428"/>
      <c r="L926" s="428"/>
      <c r="M926" s="428"/>
      <c r="N926" s="428"/>
      <c r="O926" s="428"/>
      <c r="P926" s="428"/>
      <c r="Q926" s="428"/>
      <c r="R926" s="428"/>
      <c r="S926" s="428"/>
      <c r="T926" s="428"/>
      <c r="U926" s="428"/>
      <c r="V926" s="428"/>
      <c r="W926" s="428"/>
      <c r="X926" s="428"/>
      <c r="Y926" s="428"/>
      <c r="Z926" s="428"/>
    </row>
    <row r="927" spans="1:26" ht="14" hidden="1">
      <c r="A927" s="428"/>
      <c r="B927" s="428"/>
      <c r="C927" s="428"/>
      <c r="D927" s="428"/>
      <c r="E927" s="428"/>
      <c r="F927" s="428"/>
      <c r="G927" s="428"/>
      <c r="H927" s="428"/>
      <c r="I927" s="428"/>
      <c r="J927" s="428"/>
      <c r="K927" s="428"/>
      <c r="L927" s="428"/>
      <c r="M927" s="428"/>
      <c r="N927" s="428"/>
      <c r="O927" s="428"/>
      <c r="P927" s="428"/>
      <c r="Q927" s="428"/>
      <c r="R927" s="428"/>
      <c r="S927" s="428"/>
      <c r="T927" s="428"/>
      <c r="U927" s="428"/>
      <c r="V927" s="428"/>
      <c r="W927" s="428"/>
      <c r="X927" s="428"/>
      <c r="Y927" s="428"/>
      <c r="Z927" s="428"/>
    </row>
    <row r="928" spans="1:26" ht="14" hidden="1">
      <c r="A928" s="428"/>
      <c r="B928" s="428"/>
      <c r="C928" s="428"/>
      <c r="D928" s="428"/>
      <c r="E928" s="428"/>
      <c r="F928" s="428"/>
      <c r="G928" s="428"/>
      <c r="H928" s="428"/>
      <c r="I928" s="428"/>
      <c r="J928" s="428"/>
      <c r="K928" s="428"/>
      <c r="L928" s="428"/>
      <c r="M928" s="428"/>
      <c r="N928" s="428"/>
      <c r="O928" s="428"/>
      <c r="P928" s="428"/>
      <c r="Q928" s="428"/>
      <c r="R928" s="428"/>
      <c r="S928" s="428"/>
      <c r="T928" s="428"/>
      <c r="U928" s="428"/>
      <c r="V928" s="428"/>
      <c r="W928" s="428"/>
      <c r="X928" s="428"/>
      <c r="Y928" s="428"/>
      <c r="Z928" s="428"/>
    </row>
    <row r="929" spans="1:26" ht="14" hidden="1">
      <c r="A929" s="428"/>
      <c r="B929" s="428"/>
      <c r="C929" s="428"/>
      <c r="D929" s="428"/>
      <c r="E929" s="428"/>
      <c r="F929" s="428"/>
      <c r="G929" s="428"/>
      <c r="H929" s="428"/>
      <c r="I929" s="428"/>
      <c r="J929" s="428"/>
      <c r="K929" s="428"/>
      <c r="L929" s="428"/>
      <c r="M929" s="428"/>
      <c r="N929" s="428"/>
      <c r="O929" s="428"/>
      <c r="P929" s="428"/>
      <c r="Q929" s="428"/>
      <c r="R929" s="428"/>
      <c r="S929" s="428"/>
      <c r="T929" s="428"/>
      <c r="U929" s="428"/>
      <c r="V929" s="428"/>
      <c r="W929" s="428"/>
      <c r="X929" s="428"/>
      <c r="Y929" s="428"/>
      <c r="Z929" s="428"/>
    </row>
    <row r="930" spans="1:26" ht="14" hidden="1">
      <c r="A930" s="428"/>
      <c r="B930" s="428"/>
      <c r="C930" s="428"/>
      <c r="D930" s="428"/>
      <c r="E930" s="428"/>
      <c r="F930" s="428"/>
      <c r="G930" s="428"/>
      <c r="H930" s="428"/>
      <c r="I930" s="428"/>
      <c r="J930" s="428"/>
      <c r="K930" s="428"/>
      <c r="L930" s="428"/>
      <c r="M930" s="428"/>
      <c r="N930" s="428"/>
      <c r="O930" s="428"/>
      <c r="P930" s="428"/>
      <c r="Q930" s="428"/>
      <c r="R930" s="428"/>
      <c r="S930" s="428"/>
      <c r="T930" s="428"/>
      <c r="U930" s="428"/>
      <c r="V930" s="428"/>
      <c r="W930" s="428"/>
      <c r="X930" s="428"/>
      <c r="Y930" s="428"/>
      <c r="Z930" s="428"/>
    </row>
    <row r="931" spans="1:26" ht="14" hidden="1">
      <c r="A931" s="428"/>
      <c r="B931" s="428"/>
      <c r="C931" s="428"/>
      <c r="D931" s="428"/>
      <c r="E931" s="428"/>
      <c r="F931" s="428"/>
      <c r="G931" s="428"/>
      <c r="H931" s="428"/>
      <c r="I931" s="428"/>
      <c r="J931" s="428"/>
      <c r="K931" s="428"/>
      <c r="L931" s="428"/>
      <c r="M931" s="428"/>
      <c r="N931" s="428"/>
      <c r="O931" s="428"/>
      <c r="P931" s="428"/>
      <c r="Q931" s="428"/>
      <c r="R931" s="428"/>
      <c r="S931" s="428"/>
      <c r="T931" s="428"/>
      <c r="U931" s="428"/>
      <c r="V931" s="428"/>
      <c r="W931" s="428"/>
      <c r="X931" s="428"/>
      <c r="Y931" s="428"/>
      <c r="Z931" s="428"/>
    </row>
    <row r="932" spans="1:26" ht="14" hidden="1">
      <c r="A932" s="428"/>
      <c r="B932" s="428"/>
      <c r="C932" s="428"/>
      <c r="D932" s="428"/>
      <c r="E932" s="428"/>
      <c r="F932" s="428"/>
      <c r="G932" s="428"/>
      <c r="H932" s="428"/>
      <c r="I932" s="428"/>
      <c r="J932" s="428"/>
      <c r="K932" s="428"/>
      <c r="L932" s="428"/>
      <c r="M932" s="428"/>
      <c r="N932" s="428"/>
      <c r="O932" s="428"/>
      <c r="P932" s="428"/>
      <c r="Q932" s="428"/>
      <c r="R932" s="428"/>
      <c r="S932" s="428"/>
      <c r="T932" s="428"/>
      <c r="U932" s="428"/>
      <c r="V932" s="428"/>
      <c r="W932" s="428"/>
      <c r="X932" s="428"/>
      <c r="Y932" s="428"/>
      <c r="Z932" s="428"/>
    </row>
    <row r="933" spans="1:26">
      <c r="B933" s="495"/>
    </row>
    <row r="934" spans="1:26">
      <c r="B934" s="495"/>
    </row>
    <row r="935" spans="1:26">
      <c r="B935" s="495"/>
    </row>
    <row r="936" spans="1:26">
      <c r="B936" s="495"/>
    </row>
    <row r="937" spans="1:26">
      <c r="B937" s="495"/>
    </row>
    <row r="938" spans="1:26">
      <c r="B938" s="495"/>
    </row>
    <row r="939" spans="1:26"/>
    <row r="940" spans="1:26"/>
    <row r="941" spans="1:26"/>
    <row r="942" spans="1:26"/>
    <row r="943" spans="1:26"/>
    <row r="944" spans="1:26"/>
    <row r="945"/>
    <row r="946"/>
    <row r="947"/>
    <row r="948"/>
    <row r="949"/>
    <row r="950"/>
    <row r="951"/>
    <row r="952"/>
  </sheetData>
  <autoFilter ref="A4:H4" xr:uid="{BC1DEAB4-349C-4833-8239-4A0BAB3C48CB}"/>
  <mergeCells count="3">
    <mergeCell ref="A3:C3"/>
    <mergeCell ref="E3:F3"/>
    <mergeCell ref="G3:H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F6E4-B946-45B3-BC21-BED33D85CF33}">
  <sheetPr>
    <pageSetUpPr autoPageBreaks="0"/>
  </sheetPr>
  <dimension ref="A1:H252"/>
  <sheetViews>
    <sheetView showGridLines="0" workbookViewId="0">
      <selection activeCell="L24" sqref="L24"/>
    </sheetView>
  </sheetViews>
  <sheetFormatPr defaultRowHeight="13"/>
  <cols>
    <col min="1" max="1" width="24.81640625" customWidth="1"/>
    <col min="2" max="4" width="13.453125" style="442" customWidth="1"/>
    <col min="5" max="5" width="20.7265625" customWidth="1"/>
  </cols>
  <sheetData>
    <row r="1" spans="1:8" s="481" customFormat="1" ht="21.75">
      <c r="A1" s="381" t="s">
        <v>2089</v>
      </c>
      <c r="B1" s="382"/>
      <c r="C1" s="382"/>
      <c r="D1" s="382"/>
      <c r="E1" s="382"/>
      <c r="F1" s="382"/>
      <c r="G1" s="382"/>
      <c r="H1" s="382"/>
    </row>
    <row r="2" spans="1:8" ht="13.75" thickBot="1"/>
    <row r="3" spans="1:8" ht="30.25" thickBot="1">
      <c r="A3" s="437" t="s">
        <v>1025</v>
      </c>
      <c r="B3" s="438" t="s">
        <v>1026</v>
      </c>
      <c r="C3" s="438" t="s">
        <v>1027</v>
      </c>
      <c r="D3" s="438" t="s">
        <v>1028</v>
      </c>
      <c r="E3" s="438" t="s">
        <v>1029</v>
      </c>
    </row>
    <row r="4" spans="1:8" ht="15.5" thickBot="1">
      <c r="A4" s="439" t="s">
        <v>1030</v>
      </c>
      <c r="B4" s="440">
        <v>12</v>
      </c>
      <c r="C4" s="441" t="s">
        <v>1031</v>
      </c>
      <c r="D4" s="441" t="s">
        <v>1032</v>
      </c>
      <c r="E4" s="441" t="s">
        <v>10</v>
      </c>
    </row>
    <row r="5" spans="1:8" ht="15.5" thickBot="1">
      <c r="A5" s="439" t="s">
        <v>1033</v>
      </c>
      <c r="B5" s="440">
        <v>818</v>
      </c>
      <c r="C5" s="441" t="s">
        <v>1034</v>
      </c>
      <c r="D5" s="441" t="s">
        <v>1035</v>
      </c>
      <c r="E5" s="441" t="s">
        <v>10</v>
      </c>
    </row>
    <row r="6" spans="1:8" ht="15.5" thickBot="1">
      <c r="A6" s="439" t="s">
        <v>1036</v>
      </c>
      <c r="B6" s="440">
        <v>434</v>
      </c>
      <c r="C6" s="441" t="s">
        <v>1037</v>
      </c>
      <c r="D6" s="441" t="s">
        <v>1038</v>
      </c>
      <c r="E6" s="441" t="s">
        <v>10</v>
      </c>
    </row>
    <row r="7" spans="1:8" ht="15.5" thickBot="1">
      <c r="A7" s="439" t="s">
        <v>1039</v>
      </c>
      <c r="B7" s="440">
        <v>504</v>
      </c>
      <c r="C7" s="441" t="s">
        <v>1040</v>
      </c>
      <c r="D7" s="441" t="s">
        <v>1041</v>
      </c>
      <c r="E7" s="441" t="s">
        <v>10</v>
      </c>
    </row>
    <row r="8" spans="1:8" ht="15.5" thickBot="1">
      <c r="A8" s="439" t="s">
        <v>1042</v>
      </c>
      <c r="B8" s="440">
        <v>729</v>
      </c>
      <c r="C8" s="441" t="s">
        <v>1043</v>
      </c>
      <c r="D8" s="441" t="s">
        <v>1044</v>
      </c>
      <c r="E8" s="441" t="s">
        <v>10</v>
      </c>
    </row>
    <row r="9" spans="1:8" ht="15.5" thickBot="1">
      <c r="A9" s="439" t="s">
        <v>1045</v>
      </c>
      <c r="B9" s="440">
        <v>788</v>
      </c>
      <c r="C9" s="441" t="s">
        <v>1046</v>
      </c>
      <c r="D9" s="441" t="s">
        <v>1047</v>
      </c>
      <c r="E9" s="441" t="s">
        <v>10</v>
      </c>
    </row>
    <row r="10" spans="1:8" ht="15.5" thickBot="1">
      <c r="A10" s="439" t="s">
        <v>1048</v>
      </c>
      <c r="B10" s="440">
        <v>732</v>
      </c>
      <c r="C10" s="441" t="s">
        <v>1049</v>
      </c>
      <c r="D10" s="441" t="s">
        <v>1050</v>
      </c>
      <c r="E10" s="441" t="s">
        <v>10</v>
      </c>
    </row>
    <row r="11" spans="1:8" ht="30.25" thickBot="1">
      <c r="A11" s="439" t="s">
        <v>1051</v>
      </c>
      <c r="B11" s="440">
        <v>86</v>
      </c>
      <c r="C11" s="441" t="s">
        <v>1052</v>
      </c>
      <c r="D11" s="441" t="s">
        <v>1053</v>
      </c>
      <c r="E11" s="441" t="s">
        <v>10</v>
      </c>
    </row>
    <row r="12" spans="1:8" ht="15.5" thickBot="1">
      <c r="A12" s="439" t="s">
        <v>1054</v>
      </c>
      <c r="B12" s="440">
        <v>108</v>
      </c>
      <c r="C12" s="441" t="s">
        <v>1055</v>
      </c>
      <c r="D12" s="441" t="s">
        <v>1056</v>
      </c>
      <c r="E12" s="441" t="s">
        <v>10</v>
      </c>
    </row>
    <row r="13" spans="1:8" ht="15.5" thickBot="1">
      <c r="A13" s="439" t="s">
        <v>1057</v>
      </c>
      <c r="B13" s="440">
        <v>174</v>
      </c>
      <c r="C13" s="441" t="s">
        <v>1058</v>
      </c>
      <c r="D13" s="441" t="s">
        <v>1059</v>
      </c>
      <c r="E13" s="441" t="s">
        <v>10</v>
      </c>
    </row>
    <row r="14" spans="1:8" ht="15.5" thickBot="1">
      <c r="A14" s="439" t="s">
        <v>1060</v>
      </c>
      <c r="B14" s="440">
        <v>262</v>
      </c>
      <c r="C14" s="441" t="s">
        <v>1061</v>
      </c>
      <c r="D14" s="441" t="s">
        <v>1062</v>
      </c>
      <c r="E14" s="441" t="s">
        <v>10</v>
      </c>
    </row>
    <row r="15" spans="1:8" ht="15.5" thickBot="1">
      <c r="A15" s="439" t="s">
        <v>1063</v>
      </c>
      <c r="B15" s="440">
        <v>232</v>
      </c>
      <c r="C15" s="441" t="s">
        <v>1064</v>
      </c>
      <c r="D15" s="441" t="s">
        <v>1065</v>
      </c>
      <c r="E15" s="441" t="s">
        <v>10</v>
      </c>
    </row>
    <row r="16" spans="1:8" ht="15.5" thickBot="1">
      <c r="A16" s="439" t="s">
        <v>1066</v>
      </c>
      <c r="B16" s="440">
        <v>231</v>
      </c>
      <c r="C16" s="441" t="s">
        <v>1067</v>
      </c>
      <c r="D16" s="441" t="s">
        <v>1068</v>
      </c>
      <c r="E16" s="441" t="s">
        <v>10</v>
      </c>
    </row>
    <row r="17" spans="1:5" ht="15.5" thickBot="1">
      <c r="A17" s="439" t="s">
        <v>1069</v>
      </c>
      <c r="B17" s="440">
        <v>260</v>
      </c>
      <c r="C17" s="441" t="s">
        <v>1070</v>
      </c>
      <c r="D17" s="441" t="s">
        <v>1071</v>
      </c>
      <c r="E17" s="441" t="s">
        <v>10</v>
      </c>
    </row>
    <row r="18" spans="1:5" ht="15.5" thickBot="1">
      <c r="A18" s="439" t="s">
        <v>1072</v>
      </c>
      <c r="B18" s="440">
        <v>404</v>
      </c>
      <c r="C18" s="441" t="s">
        <v>1073</v>
      </c>
      <c r="D18" s="441" t="s">
        <v>1074</v>
      </c>
      <c r="E18" s="441" t="s">
        <v>10</v>
      </c>
    </row>
    <row r="19" spans="1:5" ht="15.5" thickBot="1">
      <c r="A19" s="439" t="s">
        <v>1075</v>
      </c>
      <c r="B19" s="440">
        <v>450</v>
      </c>
      <c r="C19" s="441" t="s">
        <v>1076</v>
      </c>
      <c r="D19" s="441" t="s">
        <v>1077</v>
      </c>
      <c r="E19" s="441" t="s">
        <v>10</v>
      </c>
    </row>
    <row r="20" spans="1:5" ht="15.5" thickBot="1">
      <c r="A20" s="439" t="s">
        <v>1078</v>
      </c>
      <c r="B20" s="440">
        <v>454</v>
      </c>
      <c r="C20" s="441" t="s">
        <v>882</v>
      </c>
      <c r="D20" s="441" t="s">
        <v>1079</v>
      </c>
      <c r="E20" s="441" t="s">
        <v>10</v>
      </c>
    </row>
    <row r="21" spans="1:5" ht="15.5" thickBot="1">
      <c r="A21" s="439" t="s">
        <v>1080</v>
      </c>
      <c r="B21" s="440">
        <v>480</v>
      </c>
      <c r="C21" s="441" t="s">
        <v>1081</v>
      </c>
      <c r="D21" s="441" t="s">
        <v>1082</v>
      </c>
      <c r="E21" s="441" t="s">
        <v>10</v>
      </c>
    </row>
    <row r="22" spans="1:5" ht="15.5" thickBot="1">
      <c r="A22" s="439" t="s">
        <v>1083</v>
      </c>
      <c r="B22" s="440">
        <v>175</v>
      </c>
      <c r="C22" s="441" t="s">
        <v>1084</v>
      </c>
      <c r="D22" s="441" t="s">
        <v>1085</v>
      </c>
      <c r="E22" s="441" t="s">
        <v>10</v>
      </c>
    </row>
    <row r="23" spans="1:5" ht="15.5" thickBot="1">
      <c r="A23" s="439" t="s">
        <v>1086</v>
      </c>
      <c r="B23" s="440">
        <v>508</v>
      </c>
      <c r="C23" s="441" t="s">
        <v>1087</v>
      </c>
      <c r="D23" s="441" t="s">
        <v>1088</v>
      </c>
      <c r="E23" s="441" t="s">
        <v>10</v>
      </c>
    </row>
    <row r="24" spans="1:5" ht="15.5" thickBot="1">
      <c r="A24" s="439" t="s">
        <v>1089</v>
      </c>
      <c r="B24" s="440">
        <v>638</v>
      </c>
      <c r="C24" s="441" t="s">
        <v>1090</v>
      </c>
      <c r="D24" s="441" t="s">
        <v>1091</v>
      </c>
      <c r="E24" s="441" t="s">
        <v>10</v>
      </c>
    </row>
    <row r="25" spans="1:5" ht="15.5" thickBot="1">
      <c r="A25" s="439" t="s">
        <v>1092</v>
      </c>
      <c r="B25" s="440">
        <v>646</v>
      </c>
      <c r="C25" s="441" t="s">
        <v>1093</v>
      </c>
      <c r="D25" s="441" t="s">
        <v>1094</v>
      </c>
      <c r="E25" s="441" t="s">
        <v>10</v>
      </c>
    </row>
    <row r="26" spans="1:5" ht="15.5" thickBot="1">
      <c r="A26" s="439" t="s">
        <v>1095</v>
      </c>
      <c r="B26" s="440">
        <v>690</v>
      </c>
      <c r="C26" s="441" t="s">
        <v>1096</v>
      </c>
      <c r="D26" s="441" t="s">
        <v>1097</v>
      </c>
      <c r="E26" s="441" t="s">
        <v>10</v>
      </c>
    </row>
    <row r="27" spans="1:5" ht="15.5" thickBot="1">
      <c r="A27" s="439" t="s">
        <v>1098</v>
      </c>
      <c r="B27" s="440">
        <v>706</v>
      </c>
      <c r="C27" s="441" t="s">
        <v>1099</v>
      </c>
      <c r="D27" s="441" t="s">
        <v>1100</v>
      </c>
      <c r="E27" s="441" t="s">
        <v>10</v>
      </c>
    </row>
    <row r="28" spans="1:5" ht="15.5" thickBot="1">
      <c r="A28" s="439" t="s">
        <v>1101</v>
      </c>
      <c r="B28" s="440">
        <v>728</v>
      </c>
      <c r="C28" s="441" t="s">
        <v>1102</v>
      </c>
      <c r="D28" s="441" t="s">
        <v>1103</v>
      </c>
      <c r="E28" s="441" t="s">
        <v>10</v>
      </c>
    </row>
    <row r="29" spans="1:5" ht="15.5" thickBot="1">
      <c r="A29" s="439" t="s">
        <v>1104</v>
      </c>
      <c r="B29" s="440">
        <v>800</v>
      </c>
      <c r="C29" s="441" t="s">
        <v>1105</v>
      </c>
      <c r="D29" s="441" t="s">
        <v>1106</v>
      </c>
      <c r="E29" s="441" t="s">
        <v>10</v>
      </c>
    </row>
    <row r="30" spans="1:5" ht="15.5" thickBot="1">
      <c r="A30" s="439" t="s">
        <v>1107</v>
      </c>
      <c r="B30" s="440">
        <v>834</v>
      </c>
      <c r="C30" s="441" t="s">
        <v>1108</v>
      </c>
      <c r="D30" s="441" t="s">
        <v>1109</v>
      </c>
      <c r="E30" s="441" t="s">
        <v>10</v>
      </c>
    </row>
    <row r="31" spans="1:5" ht="15.5" thickBot="1">
      <c r="A31" s="439" t="s">
        <v>1110</v>
      </c>
      <c r="B31" s="440">
        <v>894</v>
      </c>
      <c r="C31" s="441" t="s">
        <v>1111</v>
      </c>
      <c r="D31" s="441" t="s">
        <v>1112</v>
      </c>
      <c r="E31" s="441" t="s">
        <v>10</v>
      </c>
    </row>
    <row r="32" spans="1:5" ht="15.5" thickBot="1">
      <c r="A32" s="439" t="s">
        <v>1113</v>
      </c>
      <c r="B32" s="440">
        <v>716</v>
      </c>
      <c r="C32" s="441" t="s">
        <v>1114</v>
      </c>
      <c r="D32" s="441" t="s">
        <v>1115</v>
      </c>
      <c r="E32" s="441" t="s">
        <v>10</v>
      </c>
    </row>
    <row r="33" spans="1:5" ht="15.5" thickBot="1">
      <c r="A33" s="439" t="s">
        <v>1116</v>
      </c>
      <c r="B33" s="440">
        <v>24</v>
      </c>
      <c r="C33" s="441" t="s">
        <v>1117</v>
      </c>
      <c r="D33" s="441" t="s">
        <v>1118</v>
      </c>
      <c r="E33" s="441" t="s">
        <v>10</v>
      </c>
    </row>
    <row r="34" spans="1:5" ht="15.5" thickBot="1">
      <c r="A34" s="439" t="s">
        <v>1119</v>
      </c>
      <c r="B34" s="440">
        <v>120</v>
      </c>
      <c r="C34" s="441" t="s">
        <v>1120</v>
      </c>
      <c r="D34" s="441" t="s">
        <v>1121</v>
      </c>
      <c r="E34" s="441" t="s">
        <v>10</v>
      </c>
    </row>
    <row r="35" spans="1:5" ht="15.5" thickBot="1">
      <c r="A35" s="439" t="s">
        <v>1122</v>
      </c>
      <c r="B35" s="440">
        <v>140</v>
      </c>
      <c r="C35" s="441" t="s">
        <v>1123</v>
      </c>
      <c r="D35" s="441" t="s">
        <v>1124</v>
      </c>
      <c r="E35" s="441" t="s">
        <v>10</v>
      </c>
    </row>
    <row r="36" spans="1:5" ht="15.5" thickBot="1">
      <c r="A36" s="439" t="s">
        <v>1125</v>
      </c>
      <c r="B36" s="440">
        <v>148</v>
      </c>
      <c r="C36" s="441" t="s">
        <v>1126</v>
      </c>
      <c r="D36" s="441" t="s">
        <v>1127</v>
      </c>
      <c r="E36" s="441" t="s">
        <v>10</v>
      </c>
    </row>
    <row r="37" spans="1:5" ht="15.5" thickBot="1">
      <c r="A37" s="439" t="s">
        <v>1128</v>
      </c>
      <c r="B37" s="440">
        <v>178</v>
      </c>
      <c r="C37" s="441" t="s">
        <v>1129</v>
      </c>
      <c r="D37" s="441" t="s">
        <v>1130</v>
      </c>
      <c r="E37" s="441" t="s">
        <v>10</v>
      </c>
    </row>
    <row r="38" spans="1:5" ht="30.25" thickBot="1">
      <c r="A38" s="439" t="s">
        <v>1131</v>
      </c>
      <c r="B38" s="440">
        <v>180</v>
      </c>
      <c r="C38" s="441" t="s">
        <v>1132</v>
      </c>
      <c r="D38" s="441" t="s">
        <v>1133</v>
      </c>
      <c r="E38" s="441" t="s">
        <v>10</v>
      </c>
    </row>
    <row r="39" spans="1:5" ht="15.5" thickBot="1">
      <c r="A39" s="439" t="s">
        <v>1134</v>
      </c>
      <c r="B39" s="440">
        <v>226</v>
      </c>
      <c r="C39" s="441" t="s">
        <v>1135</v>
      </c>
      <c r="D39" s="441" t="s">
        <v>1136</v>
      </c>
      <c r="E39" s="441" t="s">
        <v>10</v>
      </c>
    </row>
    <row r="40" spans="1:5" ht="15.5" thickBot="1">
      <c r="A40" s="439" t="s">
        <v>1137</v>
      </c>
      <c r="B40" s="440">
        <v>266</v>
      </c>
      <c r="C40" s="441" t="s">
        <v>1138</v>
      </c>
      <c r="D40" s="441" t="s">
        <v>1139</v>
      </c>
      <c r="E40" s="441" t="s">
        <v>10</v>
      </c>
    </row>
    <row r="41" spans="1:5" ht="15.5" thickBot="1">
      <c r="A41" s="439" t="s">
        <v>1140</v>
      </c>
      <c r="B41" s="440">
        <v>678</v>
      </c>
      <c r="C41" s="441" t="s">
        <v>1141</v>
      </c>
      <c r="D41" s="441" t="s">
        <v>1142</v>
      </c>
      <c r="E41" s="441" t="s">
        <v>10</v>
      </c>
    </row>
    <row r="42" spans="1:5" ht="15.5" thickBot="1">
      <c r="A42" s="439" t="s">
        <v>1143</v>
      </c>
      <c r="B42" s="440">
        <v>72</v>
      </c>
      <c r="C42" s="441" t="s">
        <v>1144</v>
      </c>
      <c r="D42" s="441" t="s">
        <v>1145</v>
      </c>
      <c r="E42" s="441" t="s">
        <v>10</v>
      </c>
    </row>
    <row r="43" spans="1:5" ht="15.5" thickBot="1">
      <c r="A43" s="439" t="s">
        <v>1146</v>
      </c>
      <c r="B43" s="440">
        <v>748</v>
      </c>
      <c r="C43" s="441" t="s">
        <v>1147</v>
      </c>
      <c r="D43" s="441" t="s">
        <v>1148</v>
      </c>
      <c r="E43" s="441" t="s">
        <v>10</v>
      </c>
    </row>
    <row r="44" spans="1:5" ht="15.5" thickBot="1">
      <c r="A44" s="439" t="s">
        <v>1149</v>
      </c>
      <c r="B44" s="440">
        <v>426</v>
      </c>
      <c r="C44" s="441" t="s">
        <v>1150</v>
      </c>
      <c r="D44" s="441" t="s">
        <v>1151</v>
      </c>
      <c r="E44" s="441" t="s">
        <v>10</v>
      </c>
    </row>
    <row r="45" spans="1:5" ht="15.5" thickBot="1">
      <c r="A45" s="439" t="s">
        <v>1152</v>
      </c>
      <c r="B45" s="440">
        <v>516</v>
      </c>
      <c r="C45" s="441" t="s">
        <v>1153</v>
      </c>
      <c r="D45" s="441" t="s">
        <v>1154</v>
      </c>
      <c r="E45" s="441" t="s">
        <v>10</v>
      </c>
    </row>
    <row r="46" spans="1:5" ht="15.5" thickBot="1">
      <c r="A46" s="439" t="s">
        <v>1155</v>
      </c>
      <c r="B46" s="440">
        <v>710</v>
      </c>
      <c r="C46" s="441" t="s">
        <v>1156</v>
      </c>
      <c r="D46" s="441" t="s">
        <v>1157</v>
      </c>
      <c r="E46" s="441" t="s">
        <v>10</v>
      </c>
    </row>
    <row r="47" spans="1:5" ht="15.5" thickBot="1">
      <c r="A47" s="439" t="s">
        <v>1158</v>
      </c>
      <c r="B47" s="440">
        <v>204</v>
      </c>
      <c r="C47" s="441" t="s">
        <v>1159</v>
      </c>
      <c r="D47" s="441" t="s">
        <v>1160</v>
      </c>
      <c r="E47" s="441" t="s">
        <v>10</v>
      </c>
    </row>
    <row r="48" spans="1:5" ht="15.5" thickBot="1">
      <c r="A48" s="439" t="s">
        <v>1161</v>
      </c>
      <c r="B48" s="440">
        <v>854</v>
      </c>
      <c r="C48" s="441" t="s">
        <v>1162</v>
      </c>
      <c r="D48" s="441" t="s">
        <v>1163</v>
      </c>
      <c r="E48" s="441" t="s">
        <v>10</v>
      </c>
    </row>
    <row r="49" spans="1:5" ht="15.5" thickBot="1">
      <c r="A49" s="439" t="s">
        <v>1164</v>
      </c>
      <c r="B49" s="440">
        <v>132</v>
      </c>
      <c r="C49" s="441" t="s">
        <v>1165</v>
      </c>
      <c r="D49" s="441" t="s">
        <v>1166</v>
      </c>
      <c r="E49" s="441" t="s">
        <v>10</v>
      </c>
    </row>
    <row r="50" spans="1:5" ht="15.5" thickBot="1">
      <c r="A50" s="439" t="s">
        <v>1167</v>
      </c>
      <c r="B50" s="440">
        <v>384</v>
      </c>
      <c r="C50" s="441" t="s">
        <v>1168</v>
      </c>
      <c r="D50" s="441" t="s">
        <v>1169</v>
      </c>
      <c r="E50" s="441" t="s">
        <v>10</v>
      </c>
    </row>
    <row r="51" spans="1:5" ht="15.5" thickBot="1">
      <c r="A51" s="439" t="s">
        <v>1170</v>
      </c>
      <c r="B51" s="440">
        <v>270</v>
      </c>
      <c r="C51" s="441" t="s">
        <v>1171</v>
      </c>
      <c r="D51" s="441" t="s">
        <v>1172</v>
      </c>
      <c r="E51" s="441" t="s">
        <v>10</v>
      </c>
    </row>
    <row r="52" spans="1:5" ht="15.5" thickBot="1">
      <c r="A52" s="439" t="s">
        <v>1173</v>
      </c>
      <c r="B52" s="440">
        <v>288</v>
      </c>
      <c r="C52" s="441" t="s">
        <v>1174</v>
      </c>
      <c r="D52" s="441" t="s">
        <v>1175</v>
      </c>
      <c r="E52" s="441" t="s">
        <v>10</v>
      </c>
    </row>
    <row r="53" spans="1:5" ht="15.5" thickBot="1">
      <c r="A53" s="439" t="s">
        <v>1176</v>
      </c>
      <c r="B53" s="440">
        <v>324</v>
      </c>
      <c r="C53" s="441" t="s">
        <v>1177</v>
      </c>
      <c r="D53" s="441" t="s">
        <v>1178</v>
      </c>
      <c r="E53" s="441" t="s">
        <v>10</v>
      </c>
    </row>
    <row r="54" spans="1:5" ht="15.5" thickBot="1">
      <c r="A54" s="439" t="s">
        <v>1179</v>
      </c>
      <c r="B54" s="440">
        <v>624</v>
      </c>
      <c r="C54" s="441" t="s">
        <v>1180</v>
      </c>
      <c r="D54" s="441" t="s">
        <v>1181</v>
      </c>
      <c r="E54" s="441" t="s">
        <v>10</v>
      </c>
    </row>
    <row r="55" spans="1:5" ht="15.5" thickBot="1">
      <c r="A55" s="439" t="s">
        <v>1182</v>
      </c>
      <c r="B55" s="440">
        <v>430</v>
      </c>
      <c r="C55" s="441" t="s">
        <v>1183</v>
      </c>
      <c r="D55" s="441" t="s">
        <v>1184</v>
      </c>
      <c r="E55" s="441" t="s">
        <v>10</v>
      </c>
    </row>
    <row r="56" spans="1:5" ht="15.5" thickBot="1">
      <c r="A56" s="439" t="s">
        <v>1185</v>
      </c>
      <c r="B56" s="440">
        <v>466</v>
      </c>
      <c r="C56" s="441" t="s">
        <v>1186</v>
      </c>
      <c r="D56" s="441" t="s">
        <v>1187</v>
      </c>
      <c r="E56" s="441" t="s">
        <v>10</v>
      </c>
    </row>
    <row r="57" spans="1:5" ht="15.5" thickBot="1">
      <c r="A57" s="439" t="s">
        <v>1188</v>
      </c>
      <c r="B57" s="440">
        <v>478</v>
      </c>
      <c r="C57" s="441" t="s">
        <v>1189</v>
      </c>
      <c r="D57" s="441" t="s">
        <v>1190</v>
      </c>
      <c r="E57" s="441" t="s">
        <v>10</v>
      </c>
    </row>
    <row r="58" spans="1:5" ht="15.5" thickBot="1">
      <c r="A58" s="439" t="s">
        <v>1191</v>
      </c>
      <c r="B58" s="440">
        <v>562</v>
      </c>
      <c r="C58" s="441" t="s">
        <v>1192</v>
      </c>
      <c r="D58" s="441" t="s">
        <v>1193</v>
      </c>
      <c r="E58" s="441" t="s">
        <v>10</v>
      </c>
    </row>
    <row r="59" spans="1:5" ht="15.5" thickBot="1">
      <c r="A59" s="439" t="s">
        <v>1194</v>
      </c>
      <c r="B59" s="440">
        <v>566</v>
      </c>
      <c r="C59" s="441" t="s">
        <v>1195</v>
      </c>
      <c r="D59" s="441" t="s">
        <v>1196</v>
      </c>
      <c r="E59" s="441" t="s">
        <v>10</v>
      </c>
    </row>
    <row r="60" spans="1:5" ht="15.5" thickBot="1">
      <c r="A60" s="439" t="s">
        <v>1197</v>
      </c>
      <c r="B60" s="440">
        <v>654</v>
      </c>
      <c r="C60" s="441" t="s">
        <v>1198</v>
      </c>
      <c r="D60" s="441" t="s">
        <v>1199</v>
      </c>
      <c r="E60" s="441" t="s">
        <v>10</v>
      </c>
    </row>
    <row r="61" spans="1:5" ht="15.5" thickBot="1">
      <c r="A61" s="439" t="s">
        <v>1200</v>
      </c>
      <c r="B61" s="440">
        <v>686</v>
      </c>
      <c r="C61" s="441" t="s">
        <v>1201</v>
      </c>
      <c r="D61" s="441" t="s">
        <v>1202</v>
      </c>
      <c r="E61" s="441" t="s">
        <v>10</v>
      </c>
    </row>
    <row r="62" spans="1:5" ht="15.5" thickBot="1">
      <c r="A62" s="439" t="s">
        <v>1203</v>
      </c>
      <c r="B62" s="440">
        <v>694</v>
      </c>
      <c r="C62" s="441" t="s">
        <v>1204</v>
      </c>
      <c r="D62" s="441" t="s">
        <v>1205</v>
      </c>
      <c r="E62" s="441" t="s">
        <v>10</v>
      </c>
    </row>
    <row r="63" spans="1:5" ht="15.5" thickBot="1">
      <c r="A63" s="439" t="s">
        <v>1206</v>
      </c>
      <c r="B63" s="440">
        <v>768</v>
      </c>
      <c r="C63" s="441" t="s">
        <v>1207</v>
      </c>
      <c r="D63" s="441" t="s">
        <v>1208</v>
      </c>
      <c r="E63" s="441" t="s">
        <v>10</v>
      </c>
    </row>
    <row r="64" spans="1:5" ht="15.5" thickBot="1">
      <c r="A64" s="439" t="s">
        <v>1209</v>
      </c>
      <c r="B64" s="440">
        <v>660</v>
      </c>
      <c r="C64" s="441" t="s">
        <v>1210</v>
      </c>
      <c r="D64" s="441" t="s">
        <v>1211</v>
      </c>
      <c r="E64" s="441" t="s">
        <v>10</v>
      </c>
    </row>
    <row r="65" spans="1:5" ht="15.5" thickBot="1">
      <c r="A65" s="439" t="s">
        <v>1212</v>
      </c>
      <c r="B65" s="440">
        <v>28</v>
      </c>
      <c r="C65" s="441" t="s">
        <v>1213</v>
      </c>
      <c r="D65" s="441" t="s">
        <v>1214</v>
      </c>
      <c r="E65" s="441" t="s">
        <v>10</v>
      </c>
    </row>
    <row r="66" spans="1:5" ht="15.5" thickBot="1">
      <c r="A66" s="439" t="s">
        <v>1215</v>
      </c>
      <c r="B66" s="440">
        <v>533</v>
      </c>
      <c r="C66" s="441" t="s">
        <v>1216</v>
      </c>
      <c r="D66" s="441" t="s">
        <v>1217</v>
      </c>
      <c r="E66" s="441" t="s">
        <v>10</v>
      </c>
    </row>
    <row r="67" spans="1:5" ht="15.5" thickBot="1">
      <c r="A67" s="439" t="s">
        <v>1218</v>
      </c>
      <c r="B67" s="440">
        <v>44</v>
      </c>
      <c r="C67" s="441" t="s">
        <v>1219</v>
      </c>
      <c r="D67" s="441" t="s">
        <v>1220</v>
      </c>
      <c r="E67" s="441" t="s">
        <v>10</v>
      </c>
    </row>
    <row r="68" spans="1:5" ht="15.5" thickBot="1">
      <c r="A68" s="439" t="s">
        <v>1221</v>
      </c>
      <c r="B68" s="440">
        <v>52</v>
      </c>
      <c r="C68" s="441" t="s">
        <v>1222</v>
      </c>
      <c r="D68" s="441" t="s">
        <v>1223</v>
      </c>
      <c r="E68" s="441" t="s">
        <v>10</v>
      </c>
    </row>
    <row r="69" spans="1:5" ht="30.25" thickBot="1">
      <c r="A69" s="439" t="s">
        <v>1224</v>
      </c>
      <c r="B69" s="440">
        <v>535</v>
      </c>
      <c r="C69" s="441" t="s">
        <v>1225</v>
      </c>
      <c r="D69" s="441" t="s">
        <v>1226</v>
      </c>
      <c r="E69" s="441" t="s">
        <v>10</v>
      </c>
    </row>
    <row r="70" spans="1:5" ht="15.5" thickBot="1">
      <c r="A70" s="439" t="s">
        <v>1227</v>
      </c>
      <c r="B70" s="440">
        <v>92</v>
      </c>
      <c r="C70" s="441" t="s">
        <v>1228</v>
      </c>
      <c r="D70" s="441" t="s">
        <v>1229</v>
      </c>
      <c r="E70" s="441" t="s">
        <v>10</v>
      </c>
    </row>
    <row r="71" spans="1:5" ht="15.5" thickBot="1">
      <c r="A71" s="439" t="s">
        <v>1230</v>
      </c>
      <c r="B71" s="440">
        <v>136</v>
      </c>
      <c r="C71" s="441" t="s">
        <v>1231</v>
      </c>
      <c r="D71" s="441" t="s">
        <v>1232</v>
      </c>
      <c r="E71" s="441" t="s">
        <v>10</v>
      </c>
    </row>
    <row r="72" spans="1:5" ht="15.5" thickBot="1">
      <c r="A72" s="439" t="s">
        <v>1233</v>
      </c>
      <c r="B72" s="440">
        <v>192</v>
      </c>
      <c r="C72" s="441" t="s">
        <v>1234</v>
      </c>
      <c r="D72" s="441" t="s">
        <v>1235</v>
      </c>
      <c r="E72" s="441" t="s">
        <v>10</v>
      </c>
    </row>
    <row r="73" spans="1:5" ht="15.5" thickBot="1">
      <c r="A73" s="439" t="s">
        <v>1236</v>
      </c>
      <c r="B73" s="440">
        <v>531</v>
      </c>
      <c r="C73" s="441" t="s">
        <v>1237</v>
      </c>
      <c r="D73" s="441" t="s">
        <v>1238</v>
      </c>
      <c r="E73" s="441" t="s">
        <v>10</v>
      </c>
    </row>
    <row r="74" spans="1:5" ht="15.5" thickBot="1">
      <c r="A74" s="439" t="s">
        <v>1239</v>
      </c>
      <c r="B74" s="440">
        <v>212</v>
      </c>
      <c r="C74" s="441" t="s">
        <v>1240</v>
      </c>
      <c r="D74" s="441" t="s">
        <v>1241</v>
      </c>
      <c r="E74" s="441" t="s">
        <v>10</v>
      </c>
    </row>
    <row r="75" spans="1:5" ht="15.5" thickBot="1">
      <c r="A75" s="439" t="s">
        <v>1242</v>
      </c>
      <c r="B75" s="440">
        <v>214</v>
      </c>
      <c r="C75" s="441" t="s">
        <v>1243</v>
      </c>
      <c r="D75" s="441" t="s">
        <v>1244</v>
      </c>
      <c r="E75" s="441" t="s">
        <v>10</v>
      </c>
    </row>
    <row r="76" spans="1:5" ht="15.5" thickBot="1">
      <c r="A76" s="439" t="s">
        <v>1245</v>
      </c>
      <c r="B76" s="440">
        <v>308</v>
      </c>
      <c r="C76" s="441" t="s">
        <v>1246</v>
      </c>
      <c r="D76" s="441" t="s">
        <v>1247</v>
      </c>
      <c r="E76" s="441" t="s">
        <v>10</v>
      </c>
    </row>
    <row r="77" spans="1:5" ht="15.5" thickBot="1">
      <c r="A77" s="439" t="s">
        <v>1248</v>
      </c>
      <c r="B77" s="440">
        <v>312</v>
      </c>
      <c r="C77" s="441" t="s">
        <v>1249</v>
      </c>
      <c r="D77" s="441" t="s">
        <v>1250</v>
      </c>
      <c r="E77" s="441" t="s">
        <v>10</v>
      </c>
    </row>
    <row r="78" spans="1:5" ht="15.5" thickBot="1">
      <c r="A78" s="439" t="s">
        <v>1251</v>
      </c>
      <c r="B78" s="440">
        <v>332</v>
      </c>
      <c r="C78" s="441" t="s">
        <v>1252</v>
      </c>
      <c r="D78" s="441" t="s">
        <v>1253</v>
      </c>
      <c r="E78" s="441" t="s">
        <v>10</v>
      </c>
    </row>
    <row r="79" spans="1:5" ht="15.5" thickBot="1">
      <c r="A79" s="439" t="s">
        <v>1254</v>
      </c>
      <c r="B79" s="440">
        <v>388</v>
      </c>
      <c r="C79" s="441" t="s">
        <v>1255</v>
      </c>
      <c r="D79" s="441" t="s">
        <v>1256</v>
      </c>
      <c r="E79" s="441" t="s">
        <v>10</v>
      </c>
    </row>
    <row r="80" spans="1:5" ht="15.5" thickBot="1">
      <c r="A80" s="439" t="s">
        <v>1257</v>
      </c>
      <c r="B80" s="440">
        <v>474</v>
      </c>
      <c r="C80" s="441" t="s">
        <v>1258</v>
      </c>
      <c r="D80" s="441" t="s">
        <v>1259</v>
      </c>
      <c r="E80" s="441" t="s">
        <v>10</v>
      </c>
    </row>
    <row r="81" spans="1:5" ht="15.5" thickBot="1">
      <c r="A81" s="439" t="s">
        <v>1260</v>
      </c>
      <c r="B81" s="440">
        <v>500</v>
      </c>
      <c r="C81" s="441" t="s">
        <v>1261</v>
      </c>
      <c r="D81" s="441" t="s">
        <v>1262</v>
      </c>
      <c r="E81" s="441" t="s">
        <v>10</v>
      </c>
    </row>
    <row r="82" spans="1:5" ht="15.5" thickBot="1">
      <c r="A82" s="439" t="s">
        <v>1263</v>
      </c>
      <c r="B82" s="440">
        <v>630</v>
      </c>
      <c r="C82" s="441" t="s">
        <v>1264</v>
      </c>
      <c r="D82" s="441" t="s">
        <v>1265</v>
      </c>
      <c r="E82" s="441" t="s">
        <v>10</v>
      </c>
    </row>
    <row r="83" spans="1:5" ht="15.5" thickBot="1">
      <c r="A83" s="439" t="s">
        <v>1266</v>
      </c>
      <c r="B83" s="440">
        <v>652</v>
      </c>
      <c r="C83" s="441" t="s">
        <v>1267</v>
      </c>
      <c r="D83" s="441" t="s">
        <v>1268</v>
      </c>
      <c r="E83" s="441" t="s">
        <v>10</v>
      </c>
    </row>
    <row r="84" spans="1:5" ht="15.5" thickBot="1">
      <c r="A84" s="439" t="s">
        <v>1269</v>
      </c>
      <c r="B84" s="440">
        <v>659</v>
      </c>
      <c r="C84" s="441" t="s">
        <v>1270</v>
      </c>
      <c r="D84" s="441" t="s">
        <v>1271</v>
      </c>
      <c r="E84" s="441" t="s">
        <v>10</v>
      </c>
    </row>
    <row r="85" spans="1:5" ht="15.5" thickBot="1">
      <c r="A85" s="439" t="s">
        <v>1272</v>
      </c>
      <c r="B85" s="440">
        <v>662</v>
      </c>
      <c r="C85" s="441" t="s">
        <v>1273</v>
      </c>
      <c r="D85" s="441" t="s">
        <v>1274</v>
      </c>
      <c r="E85" s="441" t="s">
        <v>10</v>
      </c>
    </row>
    <row r="86" spans="1:5" ht="15.5" thickBot="1">
      <c r="A86" s="439" t="s">
        <v>1275</v>
      </c>
      <c r="B86" s="440">
        <v>663</v>
      </c>
      <c r="C86" s="441" t="s">
        <v>1276</v>
      </c>
      <c r="D86" s="441" t="s">
        <v>1277</v>
      </c>
      <c r="E86" s="441" t="s">
        <v>10</v>
      </c>
    </row>
    <row r="87" spans="1:5" ht="30.25" thickBot="1">
      <c r="A87" s="439" t="s">
        <v>1278</v>
      </c>
      <c r="B87" s="440">
        <v>670</v>
      </c>
      <c r="C87" s="441" t="s">
        <v>1279</v>
      </c>
      <c r="D87" s="441" t="s">
        <v>1280</v>
      </c>
      <c r="E87" s="441" t="s">
        <v>10</v>
      </c>
    </row>
    <row r="88" spans="1:5" ht="15.5" thickBot="1">
      <c r="A88" s="439" t="s">
        <v>1281</v>
      </c>
      <c r="B88" s="440">
        <v>534</v>
      </c>
      <c r="C88" s="441" t="s">
        <v>1282</v>
      </c>
      <c r="D88" s="441" t="s">
        <v>1283</v>
      </c>
      <c r="E88" s="441" t="s">
        <v>10</v>
      </c>
    </row>
    <row r="89" spans="1:5" ht="15.5" thickBot="1">
      <c r="A89" s="439" t="s">
        <v>1284</v>
      </c>
      <c r="B89" s="440">
        <v>780</v>
      </c>
      <c r="C89" s="441" t="s">
        <v>1285</v>
      </c>
      <c r="D89" s="441" t="s">
        <v>1286</v>
      </c>
      <c r="E89" s="441" t="s">
        <v>10</v>
      </c>
    </row>
    <row r="90" spans="1:5" ht="15.5" thickBot="1">
      <c r="A90" s="439" t="s">
        <v>1287</v>
      </c>
      <c r="B90" s="440">
        <v>796</v>
      </c>
      <c r="C90" s="441" t="s">
        <v>1288</v>
      </c>
      <c r="D90" s="441" t="s">
        <v>1289</v>
      </c>
      <c r="E90" s="441" t="s">
        <v>10</v>
      </c>
    </row>
    <row r="91" spans="1:5" ht="15.5" thickBot="1">
      <c r="A91" s="439" t="s">
        <v>1290</v>
      </c>
      <c r="B91" s="440">
        <v>850</v>
      </c>
      <c r="C91" s="441" t="s">
        <v>1291</v>
      </c>
      <c r="D91" s="441" t="s">
        <v>1292</v>
      </c>
      <c r="E91" s="441" t="s">
        <v>10</v>
      </c>
    </row>
    <row r="92" spans="1:5" ht="15.5" thickBot="1">
      <c r="A92" s="439" t="s">
        <v>1293</v>
      </c>
      <c r="B92" s="440">
        <v>84</v>
      </c>
      <c r="C92" s="441" t="s">
        <v>1294</v>
      </c>
      <c r="D92" s="441" t="s">
        <v>1295</v>
      </c>
      <c r="E92" s="441" t="s">
        <v>10</v>
      </c>
    </row>
    <row r="93" spans="1:5" ht="15.5" thickBot="1">
      <c r="A93" s="439" t="s">
        <v>1296</v>
      </c>
      <c r="B93" s="440">
        <v>188</v>
      </c>
      <c r="C93" s="441" t="s">
        <v>1297</v>
      </c>
      <c r="D93" s="441" t="s">
        <v>1298</v>
      </c>
      <c r="E93" s="441" t="s">
        <v>10</v>
      </c>
    </row>
    <row r="94" spans="1:5" ht="15.5" thickBot="1">
      <c r="A94" s="439" t="s">
        <v>1299</v>
      </c>
      <c r="B94" s="440">
        <v>222</v>
      </c>
      <c r="C94" s="441" t="s">
        <v>1300</v>
      </c>
      <c r="D94" s="441" t="s">
        <v>1301</v>
      </c>
      <c r="E94" s="441" t="s">
        <v>10</v>
      </c>
    </row>
    <row r="95" spans="1:5" ht="15.5" thickBot="1">
      <c r="A95" s="439" t="s">
        <v>1302</v>
      </c>
      <c r="B95" s="440">
        <v>320</v>
      </c>
      <c r="C95" s="441" t="s">
        <v>1303</v>
      </c>
      <c r="D95" s="441" t="s">
        <v>1304</v>
      </c>
      <c r="E95" s="441" t="s">
        <v>10</v>
      </c>
    </row>
    <row r="96" spans="1:5" ht="15.5" thickBot="1">
      <c r="A96" s="439" t="s">
        <v>1305</v>
      </c>
      <c r="B96" s="440">
        <v>340</v>
      </c>
      <c r="C96" s="441" t="s">
        <v>1306</v>
      </c>
      <c r="D96" s="441" t="s">
        <v>1307</v>
      </c>
      <c r="E96" s="441" t="s">
        <v>10</v>
      </c>
    </row>
    <row r="97" spans="1:5" ht="15.5" thickBot="1">
      <c r="A97" s="439" t="s">
        <v>1308</v>
      </c>
      <c r="B97" s="440">
        <v>484</v>
      </c>
      <c r="C97" s="441" t="s">
        <v>1309</v>
      </c>
      <c r="D97" s="441" t="s">
        <v>1310</v>
      </c>
      <c r="E97" s="441" t="s">
        <v>10</v>
      </c>
    </row>
    <row r="98" spans="1:5" ht="15.5" thickBot="1">
      <c r="A98" s="439" t="s">
        <v>1311</v>
      </c>
      <c r="B98" s="440">
        <v>558</v>
      </c>
      <c r="C98" s="441" t="s">
        <v>1312</v>
      </c>
      <c r="D98" s="441" t="s">
        <v>1313</v>
      </c>
      <c r="E98" s="441" t="s">
        <v>10</v>
      </c>
    </row>
    <row r="99" spans="1:5" ht="15.5" thickBot="1">
      <c r="A99" s="439" t="s">
        <v>1314</v>
      </c>
      <c r="B99" s="440">
        <v>591</v>
      </c>
      <c r="C99" s="441" t="s">
        <v>1315</v>
      </c>
      <c r="D99" s="441" t="s">
        <v>1316</v>
      </c>
      <c r="E99" s="441" t="s">
        <v>10</v>
      </c>
    </row>
    <row r="100" spans="1:5" ht="15.5" thickBot="1">
      <c r="A100" s="439" t="s">
        <v>1317</v>
      </c>
      <c r="B100" s="440">
        <v>32</v>
      </c>
      <c r="C100" s="441" t="s">
        <v>1318</v>
      </c>
      <c r="D100" s="441" t="s">
        <v>1319</v>
      </c>
      <c r="E100" s="441" t="s">
        <v>10</v>
      </c>
    </row>
    <row r="101" spans="1:5" ht="30.25" thickBot="1">
      <c r="A101" s="439" t="s">
        <v>1320</v>
      </c>
      <c r="B101" s="440">
        <v>68</v>
      </c>
      <c r="C101" s="441" t="s">
        <v>1321</v>
      </c>
      <c r="D101" s="441" t="s">
        <v>1322</v>
      </c>
      <c r="E101" s="441" t="s">
        <v>10</v>
      </c>
    </row>
    <row r="102" spans="1:5" ht="15.5" thickBot="1">
      <c r="A102" s="439" t="s">
        <v>1323</v>
      </c>
      <c r="B102" s="440">
        <v>74</v>
      </c>
      <c r="C102" s="441" t="s">
        <v>1324</v>
      </c>
      <c r="D102" s="441" t="s">
        <v>1325</v>
      </c>
      <c r="E102" s="441" t="s">
        <v>10</v>
      </c>
    </row>
    <row r="103" spans="1:5" ht="15.5" thickBot="1">
      <c r="A103" s="439" t="s">
        <v>1326</v>
      </c>
      <c r="B103" s="440">
        <v>76</v>
      </c>
      <c r="C103" s="441" t="s">
        <v>1327</v>
      </c>
      <c r="D103" s="441" t="s">
        <v>1328</v>
      </c>
      <c r="E103" s="441" t="s">
        <v>10</v>
      </c>
    </row>
    <row r="104" spans="1:5" ht="15.5" thickBot="1">
      <c r="A104" s="439" t="s">
        <v>1329</v>
      </c>
      <c r="B104" s="440">
        <v>152</v>
      </c>
      <c r="C104" s="441" t="s">
        <v>1330</v>
      </c>
      <c r="D104" s="441" t="s">
        <v>1331</v>
      </c>
      <c r="E104" s="441" t="s">
        <v>10</v>
      </c>
    </row>
    <row r="105" spans="1:5" ht="15.5" thickBot="1">
      <c r="A105" s="439" t="s">
        <v>1332</v>
      </c>
      <c r="B105" s="440">
        <v>170</v>
      </c>
      <c r="C105" s="441" t="s">
        <v>1333</v>
      </c>
      <c r="D105" s="441" t="s">
        <v>1334</v>
      </c>
      <c r="E105" s="441" t="s">
        <v>10</v>
      </c>
    </row>
    <row r="106" spans="1:5" ht="15.5" thickBot="1">
      <c r="A106" s="439" t="s">
        <v>1335</v>
      </c>
      <c r="B106" s="440">
        <v>218</v>
      </c>
      <c r="C106" s="441" t="s">
        <v>1336</v>
      </c>
      <c r="D106" s="441" t="s">
        <v>1337</v>
      </c>
      <c r="E106" s="441" t="s">
        <v>10</v>
      </c>
    </row>
    <row r="107" spans="1:5" ht="15.5" thickBot="1">
      <c r="A107" s="439" t="s">
        <v>1338</v>
      </c>
      <c r="B107" s="440">
        <v>238</v>
      </c>
      <c r="C107" s="441" t="s">
        <v>1339</v>
      </c>
      <c r="D107" s="441" t="s">
        <v>1340</v>
      </c>
      <c r="E107" s="441" t="s">
        <v>10</v>
      </c>
    </row>
    <row r="108" spans="1:5" ht="15.5" thickBot="1">
      <c r="A108" s="439" t="s">
        <v>1341</v>
      </c>
      <c r="B108" s="440">
        <v>254</v>
      </c>
      <c r="C108" s="441" t="s">
        <v>1342</v>
      </c>
      <c r="D108" s="441" t="s">
        <v>1343</v>
      </c>
      <c r="E108" s="441" t="s">
        <v>10</v>
      </c>
    </row>
    <row r="109" spans="1:5" ht="15.5" thickBot="1">
      <c r="A109" s="439" t="s">
        <v>1344</v>
      </c>
      <c r="B109" s="440">
        <v>328</v>
      </c>
      <c r="C109" s="441" t="s">
        <v>1345</v>
      </c>
      <c r="D109" s="441" t="s">
        <v>1346</v>
      </c>
      <c r="E109" s="441" t="s">
        <v>10</v>
      </c>
    </row>
    <row r="110" spans="1:5" ht="15.5" thickBot="1">
      <c r="A110" s="439" t="s">
        <v>1347</v>
      </c>
      <c r="B110" s="440">
        <v>600</v>
      </c>
      <c r="C110" s="441" t="s">
        <v>1348</v>
      </c>
      <c r="D110" s="441" t="s">
        <v>1349</v>
      </c>
      <c r="E110" s="441" t="s">
        <v>10</v>
      </c>
    </row>
    <row r="111" spans="1:5" ht="15.5" thickBot="1">
      <c r="A111" s="439" t="s">
        <v>1350</v>
      </c>
      <c r="B111" s="440">
        <v>604</v>
      </c>
      <c r="C111" s="441" t="s">
        <v>1351</v>
      </c>
      <c r="D111" s="441" t="s">
        <v>1352</v>
      </c>
      <c r="E111" s="441" t="s">
        <v>10</v>
      </c>
    </row>
    <row r="112" spans="1:5" ht="30.25" thickBot="1">
      <c r="A112" s="439" t="s">
        <v>1353</v>
      </c>
      <c r="B112" s="440">
        <v>239</v>
      </c>
      <c r="C112" s="441" t="s">
        <v>1354</v>
      </c>
      <c r="D112" s="441" t="s">
        <v>1355</v>
      </c>
      <c r="E112" s="441" t="s">
        <v>10</v>
      </c>
    </row>
    <row r="113" spans="1:5" ht="15.5" thickBot="1">
      <c r="A113" s="439" t="s">
        <v>1356</v>
      </c>
      <c r="B113" s="440">
        <v>740</v>
      </c>
      <c r="C113" s="441" t="s">
        <v>1357</v>
      </c>
      <c r="D113" s="441" t="s">
        <v>1358</v>
      </c>
      <c r="E113" s="441" t="s">
        <v>10</v>
      </c>
    </row>
    <row r="114" spans="1:5" ht="15.5" thickBot="1">
      <c r="A114" s="439" t="s">
        <v>1359</v>
      </c>
      <c r="B114" s="440">
        <v>858</v>
      </c>
      <c r="C114" s="441" t="s">
        <v>1360</v>
      </c>
      <c r="D114" s="441" t="s">
        <v>1361</v>
      </c>
      <c r="E114" s="441" t="s">
        <v>10</v>
      </c>
    </row>
    <row r="115" spans="1:5" ht="30.25" thickBot="1">
      <c r="A115" s="439" t="s">
        <v>1362</v>
      </c>
      <c r="B115" s="440">
        <v>862</v>
      </c>
      <c r="C115" s="441" t="s">
        <v>1363</v>
      </c>
      <c r="D115" s="441" t="s">
        <v>1364</v>
      </c>
      <c r="E115" s="441" t="s">
        <v>10</v>
      </c>
    </row>
    <row r="116" spans="1:5" ht="15.5" thickBot="1">
      <c r="A116" s="439" t="s">
        <v>1365</v>
      </c>
      <c r="B116" s="440">
        <v>60</v>
      </c>
      <c r="C116" s="441" t="s">
        <v>1366</v>
      </c>
      <c r="D116" s="441" t="s">
        <v>1367</v>
      </c>
      <c r="E116" s="441" t="s">
        <v>1</v>
      </c>
    </row>
    <row r="117" spans="1:5" ht="15.5" thickBot="1">
      <c r="A117" s="439" t="s">
        <v>1368</v>
      </c>
      <c r="B117" s="440">
        <v>124</v>
      </c>
      <c r="C117" s="441" t="s">
        <v>1369</v>
      </c>
      <c r="D117" s="441" t="s">
        <v>1370</v>
      </c>
      <c r="E117" s="441" t="s">
        <v>1</v>
      </c>
    </row>
    <row r="118" spans="1:5" ht="15.5" thickBot="1">
      <c r="A118" s="439" t="s">
        <v>1371</v>
      </c>
      <c r="B118" s="440">
        <v>304</v>
      </c>
      <c r="C118" s="441" t="s">
        <v>1372</v>
      </c>
      <c r="D118" s="441" t="s">
        <v>1373</v>
      </c>
      <c r="E118" s="441" t="s">
        <v>1</v>
      </c>
    </row>
    <row r="119" spans="1:5" ht="15.5" thickBot="1">
      <c r="A119" s="439" t="s">
        <v>1374</v>
      </c>
      <c r="B119" s="440">
        <v>666</v>
      </c>
      <c r="C119" s="441" t="s">
        <v>1375</v>
      </c>
      <c r="D119" s="441" t="s">
        <v>1376</v>
      </c>
      <c r="E119" s="441" t="s">
        <v>1</v>
      </c>
    </row>
    <row r="120" spans="1:5" ht="15.5" thickBot="1">
      <c r="A120" s="439" t="s">
        <v>1377</v>
      </c>
      <c r="B120" s="440">
        <v>840</v>
      </c>
      <c r="C120" s="441" t="s">
        <v>1378</v>
      </c>
      <c r="D120" s="441" t="s">
        <v>1379</v>
      </c>
      <c r="E120" s="441" t="s">
        <v>1</v>
      </c>
    </row>
    <row r="121" spans="1:5" ht="15.5" thickBot="1">
      <c r="A121" s="439" t="s">
        <v>1380</v>
      </c>
      <c r="B121" s="440">
        <v>10</v>
      </c>
      <c r="C121" s="441" t="s">
        <v>1381</v>
      </c>
      <c r="D121" s="441" t="s">
        <v>1382</v>
      </c>
      <c r="E121" s="441"/>
    </row>
    <row r="122" spans="1:5" ht="15.5" thickBot="1">
      <c r="A122" s="439" t="s">
        <v>1383</v>
      </c>
      <c r="B122" s="440">
        <v>398</v>
      </c>
      <c r="C122" s="441" t="s">
        <v>1384</v>
      </c>
      <c r="D122" s="441" t="s">
        <v>1385</v>
      </c>
      <c r="E122" s="441" t="s">
        <v>10</v>
      </c>
    </row>
    <row r="123" spans="1:5" ht="15.5" thickBot="1">
      <c r="A123" s="439" t="s">
        <v>1386</v>
      </c>
      <c r="B123" s="440">
        <v>417</v>
      </c>
      <c r="C123" s="441" t="s">
        <v>1387</v>
      </c>
      <c r="D123" s="441" t="s">
        <v>1388</v>
      </c>
      <c r="E123" s="441" t="s">
        <v>10</v>
      </c>
    </row>
    <row r="124" spans="1:5" ht="15.5" thickBot="1">
      <c r="A124" s="439" t="s">
        <v>1389</v>
      </c>
      <c r="B124" s="440">
        <v>762</v>
      </c>
      <c r="C124" s="441" t="s">
        <v>1390</v>
      </c>
      <c r="D124" s="441" t="s">
        <v>1391</v>
      </c>
      <c r="E124" s="441" t="s">
        <v>10</v>
      </c>
    </row>
    <row r="125" spans="1:5" ht="15.5" thickBot="1">
      <c r="A125" s="439" t="s">
        <v>1392</v>
      </c>
      <c r="B125" s="440">
        <v>795</v>
      </c>
      <c r="C125" s="441" t="s">
        <v>1393</v>
      </c>
      <c r="D125" s="441" t="s">
        <v>1394</v>
      </c>
      <c r="E125" s="441" t="s">
        <v>10</v>
      </c>
    </row>
    <row r="126" spans="1:5" ht="15.5" thickBot="1">
      <c r="A126" s="439" t="s">
        <v>1395</v>
      </c>
      <c r="B126" s="440">
        <v>860</v>
      </c>
      <c r="C126" s="441" t="s">
        <v>1396</v>
      </c>
      <c r="D126" s="441" t="s">
        <v>1397</v>
      </c>
      <c r="E126" s="441" t="s">
        <v>10</v>
      </c>
    </row>
    <row r="127" spans="1:5" ht="15.5" thickBot="1">
      <c r="A127" s="439" t="s">
        <v>1398</v>
      </c>
      <c r="B127" s="440">
        <v>156</v>
      </c>
      <c r="C127" s="441" t="s">
        <v>1399</v>
      </c>
      <c r="D127" s="441" t="s">
        <v>1400</v>
      </c>
      <c r="E127" s="441" t="s">
        <v>10</v>
      </c>
    </row>
    <row r="128" spans="1:5" ht="30.25" thickBot="1">
      <c r="A128" s="439" t="s">
        <v>1401</v>
      </c>
      <c r="B128" s="440">
        <v>344</v>
      </c>
      <c r="C128" s="441" t="s">
        <v>1402</v>
      </c>
      <c r="D128" s="441" t="s">
        <v>1403</v>
      </c>
      <c r="E128" s="441" t="s">
        <v>10</v>
      </c>
    </row>
    <row r="129" spans="1:5" ht="30.25" thickBot="1">
      <c r="A129" s="439" t="s">
        <v>1404</v>
      </c>
      <c r="B129" s="440">
        <v>446</v>
      </c>
      <c r="C129" s="441" t="s">
        <v>1405</v>
      </c>
      <c r="D129" s="441" t="s">
        <v>1406</v>
      </c>
      <c r="E129" s="441" t="s">
        <v>10</v>
      </c>
    </row>
    <row r="130" spans="1:5" ht="30.25" thickBot="1">
      <c r="A130" s="439" t="s">
        <v>1407</v>
      </c>
      <c r="B130" s="440">
        <v>408</v>
      </c>
      <c r="C130" s="441" t="s">
        <v>1408</v>
      </c>
      <c r="D130" s="441" t="s">
        <v>1409</v>
      </c>
      <c r="E130" s="441" t="s">
        <v>10</v>
      </c>
    </row>
    <row r="131" spans="1:5" ht="15.5" thickBot="1">
      <c r="A131" s="439" t="s">
        <v>1410</v>
      </c>
      <c r="B131" s="440">
        <v>392</v>
      </c>
      <c r="C131" s="441" t="s">
        <v>1411</v>
      </c>
      <c r="D131" s="441" t="s">
        <v>1412</v>
      </c>
      <c r="E131" s="441" t="s">
        <v>1</v>
      </c>
    </row>
    <row r="132" spans="1:5" ht="15.5" thickBot="1">
      <c r="A132" s="439" t="s">
        <v>1413</v>
      </c>
      <c r="B132" s="440">
        <v>496</v>
      </c>
      <c r="C132" s="441" t="s">
        <v>1414</v>
      </c>
      <c r="D132" s="441" t="s">
        <v>1415</v>
      </c>
      <c r="E132" s="441" t="s">
        <v>10</v>
      </c>
    </row>
    <row r="133" spans="1:5" ht="15.5" thickBot="1">
      <c r="A133" s="439" t="s">
        <v>1416</v>
      </c>
      <c r="B133" s="440">
        <v>410</v>
      </c>
      <c r="C133" s="441" t="s">
        <v>1417</v>
      </c>
      <c r="D133" s="441" t="s">
        <v>1418</v>
      </c>
      <c r="E133" s="441" t="s">
        <v>1</v>
      </c>
    </row>
    <row r="134" spans="1:5" ht="15.5" thickBot="1">
      <c r="A134" s="439" t="s">
        <v>1419</v>
      </c>
      <c r="B134" s="440">
        <v>96</v>
      </c>
      <c r="C134" s="441" t="s">
        <v>1420</v>
      </c>
      <c r="D134" s="441" t="s">
        <v>1421</v>
      </c>
      <c r="E134" s="441" t="s">
        <v>10</v>
      </c>
    </row>
    <row r="135" spans="1:5" ht="15.5" thickBot="1">
      <c r="A135" s="439" t="s">
        <v>1422</v>
      </c>
      <c r="B135" s="440">
        <v>116</v>
      </c>
      <c r="C135" s="441" t="s">
        <v>1423</v>
      </c>
      <c r="D135" s="441" t="s">
        <v>1424</v>
      </c>
      <c r="E135" s="441" t="s">
        <v>10</v>
      </c>
    </row>
    <row r="136" spans="1:5" ht="15.5" thickBot="1">
      <c r="A136" s="439" t="s">
        <v>1425</v>
      </c>
      <c r="B136" s="440">
        <v>360</v>
      </c>
      <c r="C136" s="441" t="s">
        <v>1426</v>
      </c>
      <c r="D136" s="441" t="s">
        <v>1427</v>
      </c>
      <c r="E136" s="441" t="s">
        <v>10</v>
      </c>
    </row>
    <row r="137" spans="1:5" ht="30.25" thickBot="1">
      <c r="A137" s="439" t="s">
        <v>1428</v>
      </c>
      <c r="B137" s="440">
        <v>418</v>
      </c>
      <c r="C137" s="441" t="s">
        <v>1429</v>
      </c>
      <c r="D137" s="441" t="s">
        <v>1430</v>
      </c>
      <c r="E137" s="441" t="s">
        <v>10</v>
      </c>
    </row>
    <row r="138" spans="1:5" ht="15.5" thickBot="1">
      <c r="A138" s="439" t="s">
        <v>1431</v>
      </c>
      <c r="B138" s="440">
        <v>458</v>
      </c>
      <c r="C138" s="441" t="s">
        <v>1432</v>
      </c>
      <c r="D138" s="441" t="s">
        <v>1433</v>
      </c>
      <c r="E138" s="441" t="s">
        <v>10</v>
      </c>
    </row>
    <row r="139" spans="1:5" ht="15.5" thickBot="1">
      <c r="A139" s="439" t="s">
        <v>1434</v>
      </c>
      <c r="B139" s="440">
        <v>104</v>
      </c>
      <c r="C139" s="441" t="s">
        <v>1435</v>
      </c>
      <c r="D139" s="441" t="s">
        <v>1436</v>
      </c>
      <c r="E139" s="441" t="s">
        <v>10</v>
      </c>
    </row>
    <row r="140" spans="1:5" ht="15.5" thickBot="1">
      <c r="A140" s="439" t="s">
        <v>1437</v>
      </c>
      <c r="B140" s="440">
        <v>608</v>
      </c>
      <c r="C140" s="441" t="s">
        <v>1438</v>
      </c>
      <c r="D140" s="441" t="s">
        <v>1439</v>
      </c>
      <c r="E140" s="441" t="s">
        <v>10</v>
      </c>
    </row>
    <row r="141" spans="1:5" ht="15.5" thickBot="1">
      <c r="A141" s="439" t="s">
        <v>1440</v>
      </c>
      <c r="B141" s="440">
        <v>702</v>
      </c>
      <c r="C141" s="441" t="s">
        <v>1441</v>
      </c>
      <c r="D141" s="441" t="s">
        <v>1442</v>
      </c>
      <c r="E141" s="441" t="s">
        <v>10</v>
      </c>
    </row>
    <row r="142" spans="1:5" ht="15.5" thickBot="1">
      <c r="A142" s="439" t="s">
        <v>1443</v>
      </c>
      <c r="B142" s="440">
        <v>764</v>
      </c>
      <c r="C142" s="441" t="s">
        <v>1444</v>
      </c>
      <c r="D142" s="441" t="s">
        <v>1445</v>
      </c>
      <c r="E142" s="441" t="s">
        <v>10</v>
      </c>
    </row>
    <row r="143" spans="1:5" ht="15.5" thickBot="1">
      <c r="A143" s="439" t="s">
        <v>1446</v>
      </c>
      <c r="B143" s="440">
        <v>626</v>
      </c>
      <c r="C143" s="441" t="s">
        <v>1447</v>
      </c>
      <c r="D143" s="441" t="s">
        <v>1448</v>
      </c>
      <c r="E143" s="441" t="s">
        <v>10</v>
      </c>
    </row>
    <row r="144" spans="1:5" ht="15.5" thickBot="1">
      <c r="A144" s="439" t="s">
        <v>1449</v>
      </c>
      <c r="B144" s="440">
        <v>704</v>
      </c>
      <c r="C144" s="441" t="s">
        <v>1450</v>
      </c>
      <c r="D144" s="441" t="s">
        <v>1451</v>
      </c>
      <c r="E144" s="441" t="s">
        <v>10</v>
      </c>
    </row>
    <row r="145" spans="1:5" ht="15.5" thickBot="1">
      <c r="A145" s="439" t="s">
        <v>1452</v>
      </c>
      <c r="B145" s="440">
        <v>4</v>
      </c>
      <c r="C145" s="441" t="s">
        <v>1453</v>
      </c>
      <c r="D145" s="441" t="s">
        <v>1454</v>
      </c>
      <c r="E145" s="441" t="s">
        <v>10</v>
      </c>
    </row>
    <row r="146" spans="1:5" ht="15.5" thickBot="1">
      <c r="A146" s="439" t="s">
        <v>1455</v>
      </c>
      <c r="B146" s="440">
        <v>50</v>
      </c>
      <c r="C146" s="441" t="s">
        <v>1456</v>
      </c>
      <c r="D146" s="441" t="s">
        <v>1457</v>
      </c>
      <c r="E146" s="441" t="s">
        <v>10</v>
      </c>
    </row>
    <row r="147" spans="1:5" ht="15.5" thickBot="1">
      <c r="A147" s="439" t="s">
        <v>1458</v>
      </c>
      <c r="B147" s="440">
        <v>64</v>
      </c>
      <c r="C147" s="441" t="s">
        <v>1459</v>
      </c>
      <c r="D147" s="441" t="s">
        <v>1460</v>
      </c>
      <c r="E147" s="441" t="s">
        <v>10</v>
      </c>
    </row>
    <row r="148" spans="1:5" ht="15.5" thickBot="1">
      <c r="A148" s="439" t="s">
        <v>1461</v>
      </c>
      <c r="B148" s="440">
        <v>356</v>
      </c>
      <c r="C148" s="441" t="s">
        <v>1462</v>
      </c>
      <c r="D148" s="441" t="s">
        <v>1463</v>
      </c>
      <c r="E148" s="441" t="s">
        <v>10</v>
      </c>
    </row>
    <row r="149" spans="1:5" ht="15.5" thickBot="1">
      <c r="A149" s="439" t="s">
        <v>1464</v>
      </c>
      <c r="B149" s="440">
        <v>364</v>
      </c>
      <c r="C149" s="441" t="s">
        <v>1465</v>
      </c>
      <c r="D149" s="441" t="s">
        <v>1466</v>
      </c>
      <c r="E149" s="441" t="s">
        <v>10</v>
      </c>
    </row>
    <row r="150" spans="1:5" ht="15.5" thickBot="1">
      <c r="A150" s="439" t="s">
        <v>1467</v>
      </c>
      <c r="B150" s="440">
        <v>462</v>
      </c>
      <c r="C150" s="441" t="s">
        <v>1468</v>
      </c>
      <c r="D150" s="441" t="s">
        <v>1469</v>
      </c>
      <c r="E150" s="441" t="s">
        <v>10</v>
      </c>
    </row>
    <row r="151" spans="1:5" ht="15.5" thickBot="1">
      <c r="A151" s="439" t="s">
        <v>1470</v>
      </c>
      <c r="B151" s="440">
        <v>524</v>
      </c>
      <c r="C151" s="441" t="s">
        <v>1471</v>
      </c>
      <c r="D151" s="441" t="s">
        <v>1472</v>
      </c>
      <c r="E151" s="441" t="s">
        <v>10</v>
      </c>
    </row>
    <row r="152" spans="1:5" ht="15.5" thickBot="1">
      <c r="A152" s="439" t="s">
        <v>1473</v>
      </c>
      <c r="B152" s="440">
        <v>586</v>
      </c>
      <c r="C152" s="441" t="s">
        <v>1474</v>
      </c>
      <c r="D152" s="441" t="s">
        <v>1475</v>
      </c>
      <c r="E152" s="441" t="s">
        <v>10</v>
      </c>
    </row>
    <row r="153" spans="1:5" ht="15.5" thickBot="1">
      <c r="A153" s="439" t="s">
        <v>1476</v>
      </c>
      <c r="B153" s="440">
        <v>144</v>
      </c>
      <c r="C153" s="441" t="s">
        <v>1477</v>
      </c>
      <c r="D153" s="441" t="s">
        <v>1478</v>
      </c>
      <c r="E153" s="441" t="s">
        <v>10</v>
      </c>
    </row>
    <row r="154" spans="1:5" ht="15.5" thickBot="1">
      <c r="A154" s="439" t="s">
        <v>1479</v>
      </c>
      <c r="B154" s="440">
        <v>51</v>
      </c>
      <c r="C154" s="441" t="s">
        <v>1480</v>
      </c>
      <c r="D154" s="441" t="s">
        <v>1481</v>
      </c>
      <c r="E154" s="441" t="s">
        <v>10</v>
      </c>
    </row>
    <row r="155" spans="1:5" ht="15.5" thickBot="1">
      <c r="A155" s="439" t="s">
        <v>1482</v>
      </c>
      <c r="B155" s="440">
        <v>31</v>
      </c>
      <c r="C155" s="441" t="s">
        <v>1483</v>
      </c>
      <c r="D155" s="441" t="s">
        <v>1484</v>
      </c>
      <c r="E155" s="441" t="s">
        <v>10</v>
      </c>
    </row>
    <row r="156" spans="1:5" ht="15.5" thickBot="1">
      <c r="A156" s="439" t="s">
        <v>1485</v>
      </c>
      <c r="B156" s="440">
        <v>48</v>
      </c>
      <c r="C156" s="441" t="s">
        <v>1486</v>
      </c>
      <c r="D156" s="441" t="s">
        <v>1487</v>
      </c>
      <c r="E156" s="441" t="s">
        <v>10</v>
      </c>
    </row>
    <row r="157" spans="1:5" ht="15.5" thickBot="1">
      <c r="A157" s="439" t="s">
        <v>1488</v>
      </c>
      <c r="B157" s="440">
        <v>196</v>
      </c>
      <c r="C157" s="441" t="s">
        <v>1489</v>
      </c>
      <c r="D157" s="441" t="s">
        <v>1490</v>
      </c>
      <c r="E157" s="441" t="s">
        <v>1</v>
      </c>
    </row>
    <row r="158" spans="1:5" ht="15.5" thickBot="1">
      <c r="A158" s="439" t="s">
        <v>1491</v>
      </c>
      <c r="B158" s="440">
        <v>268</v>
      </c>
      <c r="C158" s="441" t="s">
        <v>1492</v>
      </c>
      <c r="D158" s="441" t="s">
        <v>1493</v>
      </c>
      <c r="E158" s="441" t="s">
        <v>10</v>
      </c>
    </row>
    <row r="159" spans="1:5" ht="15.5" thickBot="1">
      <c r="A159" s="439" t="s">
        <v>1494</v>
      </c>
      <c r="B159" s="440">
        <v>368</v>
      </c>
      <c r="C159" s="441" t="s">
        <v>1495</v>
      </c>
      <c r="D159" s="441" t="s">
        <v>1496</v>
      </c>
      <c r="E159" s="441" t="s">
        <v>10</v>
      </c>
    </row>
    <row r="160" spans="1:5" ht="15.5" thickBot="1">
      <c r="A160" s="439" t="s">
        <v>1497</v>
      </c>
      <c r="B160" s="440">
        <v>376</v>
      </c>
      <c r="C160" s="441" t="s">
        <v>1498</v>
      </c>
      <c r="D160" s="441" t="s">
        <v>1499</v>
      </c>
      <c r="E160" s="441" t="s">
        <v>1</v>
      </c>
    </row>
    <row r="161" spans="1:5" ht="15.5" thickBot="1">
      <c r="A161" s="439" t="s">
        <v>1500</v>
      </c>
      <c r="B161" s="440">
        <v>400</v>
      </c>
      <c r="C161" s="441" t="s">
        <v>1501</v>
      </c>
      <c r="D161" s="441" t="s">
        <v>1502</v>
      </c>
      <c r="E161" s="441" t="s">
        <v>10</v>
      </c>
    </row>
    <row r="162" spans="1:5" ht="15.5" thickBot="1">
      <c r="A162" s="439" t="s">
        <v>1503</v>
      </c>
      <c r="B162" s="440">
        <v>414</v>
      </c>
      <c r="C162" s="441" t="s">
        <v>1504</v>
      </c>
      <c r="D162" s="441" t="s">
        <v>1505</v>
      </c>
      <c r="E162" s="441" t="s">
        <v>10</v>
      </c>
    </row>
    <row r="163" spans="1:5" ht="15.5" thickBot="1">
      <c r="A163" s="439" t="s">
        <v>1506</v>
      </c>
      <c r="B163" s="440">
        <v>422</v>
      </c>
      <c r="C163" s="441" t="s">
        <v>1507</v>
      </c>
      <c r="D163" s="441" t="s">
        <v>1508</v>
      </c>
      <c r="E163" s="441" t="s">
        <v>10</v>
      </c>
    </row>
    <row r="164" spans="1:5" ht="15.5" thickBot="1">
      <c r="A164" s="439" t="s">
        <v>1509</v>
      </c>
      <c r="B164" s="440">
        <v>512</v>
      </c>
      <c r="C164" s="441" t="s">
        <v>1510</v>
      </c>
      <c r="D164" s="441" t="s">
        <v>1511</v>
      </c>
      <c r="E164" s="441" t="s">
        <v>10</v>
      </c>
    </row>
    <row r="165" spans="1:5" ht="15.5" thickBot="1">
      <c r="A165" s="439" t="s">
        <v>1512</v>
      </c>
      <c r="B165" s="440">
        <v>634</v>
      </c>
      <c r="C165" s="441" t="s">
        <v>1513</v>
      </c>
      <c r="D165" s="441" t="s">
        <v>1514</v>
      </c>
      <c r="E165" s="441" t="s">
        <v>10</v>
      </c>
    </row>
    <row r="166" spans="1:5" ht="15.5" thickBot="1">
      <c r="A166" s="439" t="s">
        <v>1515</v>
      </c>
      <c r="B166" s="440">
        <v>682</v>
      </c>
      <c r="C166" s="441" t="s">
        <v>1516</v>
      </c>
      <c r="D166" s="441" t="s">
        <v>1517</v>
      </c>
      <c r="E166" s="441" t="s">
        <v>10</v>
      </c>
    </row>
    <row r="167" spans="1:5" ht="15.5" thickBot="1">
      <c r="A167" s="439" t="s">
        <v>1518</v>
      </c>
      <c r="B167" s="440">
        <v>275</v>
      </c>
      <c r="C167" s="441" t="s">
        <v>1519</v>
      </c>
      <c r="D167" s="441" t="s">
        <v>1520</v>
      </c>
      <c r="E167" s="441" t="s">
        <v>10</v>
      </c>
    </row>
    <row r="168" spans="1:5" ht="15.5" thickBot="1">
      <c r="A168" s="439" t="s">
        <v>1521</v>
      </c>
      <c r="B168" s="440">
        <v>760</v>
      </c>
      <c r="C168" s="441" t="s">
        <v>1522</v>
      </c>
      <c r="D168" s="441" t="s">
        <v>1523</v>
      </c>
      <c r="E168" s="441" t="s">
        <v>10</v>
      </c>
    </row>
    <row r="169" spans="1:5" ht="15.5" thickBot="1">
      <c r="A169" s="439" t="s">
        <v>1524</v>
      </c>
      <c r="B169" s="440">
        <v>792</v>
      </c>
      <c r="C169" s="441" t="s">
        <v>1525</v>
      </c>
      <c r="D169" s="441" t="s">
        <v>1526</v>
      </c>
      <c r="E169" s="441" t="s">
        <v>10</v>
      </c>
    </row>
    <row r="170" spans="1:5" ht="15.5" thickBot="1">
      <c r="A170" s="439" t="s">
        <v>1527</v>
      </c>
      <c r="B170" s="440">
        <v>784</v>
      </c>
      <c r="C170" s="441" t="s">
        <v>1528</v>
      </c>
      <c r="D170" s="441" t="s">
        <v>1529</v>
      </c>
      <c r="E170" s="441" t="s">
        <v>10</v>
      </c>
    </row>
    <row r="171" spans="1:5" ht="15.5" thickBot="1">
      <c r="A171" s="439" t="s">
        <v>1530</v>
      </c>
      <c r="B171" s="440">
        <v>887</v>
      </c>
      <c r="C171" s="441" t="s">
        <v>1531</v>
      </c>
      <c r="D171" s="441" t="s">
        <v>1532</v>
      </c>
      <c r="E171" s="441" t="s">
        <v>10</v>
      </c>
    </row>
    <row r="172" spans="1:5" ht="15.5" thickBot="1">
      <c r="A172" s="439" t="s">
        <v>1533</v>
      </c>
      <c r="B172" s="440">
        <v>112</v>
      </c>
      <c r="C172" s="441" t="s">
        <v>1534</v>
      </c>
      <c r="D172" s="441" t="s">
        <v>1535</v>
      </c>
      <c r="E172" s="441" t="s">
        <v>1</v>
      </c>
    </row>
    <row r="173" spans="1:5" ht="15.5" thickBot="1">
      <c r="A173" s="439" t="s">
        <v>1536</v>
      </c>
      <c r="B173" s="440">
        <v>100</v>
      </c>
      <c r="C173" s="441" t="s">
        <v>1537</v>
      </c>
      <c r="D173" s="441" t="s">
        <v>1538</v>
      </c>
      <c r="E173" s="441" t="s">
        <v>1</v>
      </c>
    </row>
    <row r="174" spans="1:5" ht="15.5" thickBot="1">
      <c r="A174" s="439" t="s">
        <v>1539</v>
      </c>
      <c r="B174" s="440">
        <v>203</v>
      </c>
      <c r="C174" s="441" t="s">
        <v>1540</v>
      </c>
      <c r="D174" s="441" t="s">
        <v>1541</v>
      </c>
      <c r="E174" s="441" t="s">
        <v>1</v>
      </c>
    </row>
    <row r="175" spans="1:5" ht="15.5" thickBot="1">
      <c r="A175" s="439" t="s">
        <v>1542</v>
      </c>
      <c r="B175" s="440">
        <v>348</v>
      </c>
      <c r="C175" s="441" t="s">
        <v>1543</v>
      </c>
      <c r="D175" s="441" t="s">
        <v>1544</v>
      </c>
      <c r="E175" s="441" t="s">
        <v>1</v>
      </c>
    </row>
    <row r="176" spans="1:5" ht="15.5" thickBot="1">
      <c r="A176" s="439" t="s">
        <v>1545</v>
      </c>
      <c r="B176" s="440">
        <v>616</v>
      </c>
      <c r="C176" s="441" t="s">
        <v>1546</v>
      </c>
      <c r="D176" s="441" t="s">
        <v>1547</v>
      </c>
      <c r="E176" s="441" t="s">
        <v>1</v>
      </c>
    </row>
    <row r="177" spans="1:5" ht="15.5" thickBot="1">
      <c r="A177" s="439" t="s">
        <v>1548</v>
      </c>
      <c r="B177" s="440">
        <v>498</v>
      </c>
      <c r="C177" s="441" t="s">
        <v>1549</v>
      </c>
      <c r="D177" s="441" t="s">
        <v>1550</v>
      </c>
      <c r="E177" s="441" t="s">
        <v>1</v>
      </c>
    </row>
    <row r="178" spans="1:5" ht="15.5" thickBot="1">
      <c r="A178" s="439" t="s">
        <v>1551</v>
      </c>
      <c r="B178" s="440">
        <v>642</v>
      </c>
      <c r="C178" s="441" t="s">
        <v>1552</v>
      </c>
      <c r="D178" s="441" t="s">
        <v>1553</v>
      </c>
      <c r="E178" s="441" t="s">
        <v>1</v>
      </c>
    </row>
    <row r="179" spans="1:5" ht="15.5" thickBot="1">
      <c r="A179" s="439" t="s">
        <v>1554</v>
      </c>
      <c r="B179" s="440">
        <v>643</v>
      </c>
      <c r="C179" s="441" t="s">
        <v>1555</v>
      </c>
      <c r="D179" s="441" t="s">
        <v>1556</v>
      </c>
      <c r="E179" s="441" t="s">
        <v>1</v>
      </c>
    </row>
    <row r="180" spans="1:5" ht="15.5" thickBot="1">
      <c r="A180" s="439" t="s">
        <v>1557</v>
      </c>
      <c r="B180" s="440">
        <v>703</v>
      </c>
      <c r="C180" s="441" t="s">
        <v>1558</v>
      </c>
      <c r="D180" s="441" t="s">
        <v>1559</v>
      </c>
      <c r="E180" s="441" t="s">
        <v>1</v>
      </c>
    </row>
    <row r="181" spans="1:5" ht="15.5" thickBot="1">
      <c r="A181" s="439" t="s">
        <v>1560</v>
      </c>
      <c r="B181" s="440">
        <v>804</v>
      </c>
      <c r="C181" s="441" t="s">
        <v>1561</v>
      </c>
      <c r="D181" s="441" t="s">
        <v>1562</v>
      </c>
      <c r="E181" s="441" t="s">
        <v>1</v>
      </c>
    </row>
    <row r="182" spans="1:5" ht="15.5" thickBot="1">
      <c r="A182" s="439" t="s">
        <v>1563</v>
      </c>
      <c r="B182" s="440">
        <v>248</v>
      </c>
      <c r="C182" s="441" t="s">
        <v>1564</v>
      </c>
      <c r="D182" s="441" t="s">
        <v>1565</v>
      </c>
      <c r="E182" s="441" t="s">
        <v>1</v>
      </c>
    </row>
    <row r="183" spans="1:5" ht="15.5" thickBot="1">
      <c r="A183" s="439" t="s">
        <v>1566</v>
      </c>
      <c r="B183" s="440">
        <v>831</v>
      </c>
      <c r="C183" s="441" t="s">
        <v>1567</v>
      </c>
      <c r="D183" s="441" t="s">
        <v>1568</v>
      </c>
      <c r="E183" s="441" t="s">
        <v>1</v>
      </c>
    </row>
    <row r="184" spans="1:5" ht="15.5" thickBot="1">
      <c r="A184" s="439" t="s">
        <v>1569</v>
      </c>
      <c r="B184" s="440">
        <v>832</v>
      </c>
      <c r="C184" s="441" t="s">
        <v>1570</v>
      </c>
      <c r="D184" s="441" t="s">
        <v>1571</v>
      </c>
      <c r="E184" s="441" t="s">
        <v>1</v>
      </c>
    </row>
    <row r="185" spans="1:5" ht="15.5" thickBot="1">
      <c r="A185" s="439" t="s">
        <v>1572</v>
      </c>
      <c r="B185" s="440">
        <v>680</v>
      </c>
      <c r="C185" s="441"/>
      <c r="D185" s="441"/>
      <c r="E185" s="441" t="s">
        <v>1</v>
      </c>
    </row>
    <row r="186" spans="1:5" ht="15.5" thickBot="1">
      <c r="A186" s="439" t="s">
        <v>1573</v>
      </c>
      <c r="B186" s="440">
        <v>208</v>
      </c>
      <c r="C186" s="441" t="s">
        <v>1574</v>
      </c>
      <c r="D186" s="441" t="s">
        <v>1575</v>
      </c>
      <c r="E186" s="441" t="s">
        <v>1</v>
      </c>
    </row>
    <row r="187" spans="1:5" ht="15.5" thickBot="1">
      <c r="A187" s="439" t="s">
        <v>1576</v>
      </c>
      <c r="B187" s="440">
        <v>233</v>
      </c>
      <c r="C187" s="441" t="s">
        <v>1577</v>
      </c>
      <c r="D187" s="441" t="s">
        <v>1578</v>
      </c>
      <c r="E187" s="441" t="s">
        <v>1</v>
      </c>
    </row>
    <row r="188" spans="1:5" ht="15.5" thickBot="1">
      <c r="A188" s="439" t="s">
        <v>1579</v>
      </c>
      <c r="B188" s="440">
        <v>234</v>
      </c>
      <c r="C188" s="441" t="s">
        <v>1580</v>
      </c>
      <c r="D188" s="441" t="s">
        <v>1581</v>
      </c>
      <c r="E188" s="441" t="s">
        <v>1</v>
      </c>
    </row>
    <row r="189" spans="1:5" ht="15.5" thickBot="1">
      <c r="A189" s="439" t="s">
        <v>1582</v>
      </c>
      <c r="B189" s="440">
        <v>246</v>
      </c>
      <c r="C189" s="441" t="s">
        <v>1583</v>
      </c>
      <c r="D189" s="441" t="s">
        <v>1584</v>
      </c>
      <c r="E189" s="441" t="s">
        <v>1</v>
      </c>
    </row>
    <row r="190" spans="1:5" ht="15.5" thickBot="1">
      <c r="A190" s="439" t="s">
        <v>1585</v>
      </c>
      <c r="B190" s="440">
        <v>352</v>
      </c>
      <c r="C190" s="441" t="s">
        <v>1586</v>
      </c>
      <c r="D190" s="441" t="s">
        <v>1587</v>
      </c>
      <c r="E190" s="441" t="s">
        <v>1</v>
      </c>
    </row>
    <row r="191" spans="1:5" ht="15.5" thickBot="1">
      <c r="A191" s="439" t="s">
        <v>1588</v>
      </c>
      <c r="B191" s="440">
        <v>372</v>
      </c>
      <c r="C191" s="441" t="s">
        <v>1589</v>
      </c>
      <c r="D191" s="441" t="s">
        <v>1590</v>
      </c>
      <c r="E191" s="441" t="s">
        <v>1</v>
      </c>
    </row>
    <row r="192" spans="1:5" ht="15.5" thickBot="1">
      <c r="A192" s="439" t="s">
        <v>1591</v>
      </c>
      <c r="B192" s="440">
        <v>833</v>
      </c>
      <c r="C192" s="441" t="s">
        <v>1592</v>
      </c>
      <c r="D192" s="441" t="s">
        <v>1593</v>
      </c>
      <c r="E192" s="441" t="s">
        <v>1</v>
      </c>
    </row>
    <row r="193" spans="1:5" ht="15.5" thickBot="1">
      <c r="A193" s="439" t="s">
        <v>1594</v>
      </c>
      <c r="B193" s="440">
        <v>428</v>
      </c>
      <c r="C193" s="441" t="s">
        <v>1595</v>
      </c>
      <c r="D193" s="441" t="s">
        <v>1596</v>
      </c>
      <c r="E193" s="441" t="s">
        <v>1</v>
      </c>
    </row>
    <row r="194" spans="1:5" ht="15.5" thickBot="1">
      <c r="A194" s="439" t="s">
        <v>1597</v>
      </c>
      <c r="B194" s="440">
        <v>440</v>
      </c>
      <c r="C194" s="441" t="s">
        <v>1598</v>
      </c>
      <c r="D194" s="441" t="s">
        <v>1599</v>
      </c>
      <c r="E194" s="441" t="s">
        <v>1</v>
      </c>
    </row>
    <row r="195" spans="1:5" ht="15.5" thickBot="1">
      <c r="A195" s="439" t="s">
        <v>1600</v>
      </c>
      <c r="B195" s="440">
        <v>578</v>
      </c>
      <c r="C195" s="441" t="s">
        <v>1601</v>
      </c>
      <c r="D195" s="441" t="s">
        <v>1602</v>
      </c>
      <c r="E195" s="441" t="s">
        <v>1</v>
      </c>
    </row>
    <row r="196" spans="1:5" ht="30.25" thickBot="1">
      <c r="A196" s="439" t="s">
        <v>1603</v>
      </c>
      <c r="B196" s="440">
        <v>744</v>
      </c>
      <c r="C196" s="441" t="s">
        <v>1604</v>
      </c>
      <c r="D196" s="441" t="s">
        <v>1605</v>
      </c>
      <c r="E196" s="441" t="s">
        <v>1</v>
      </c>
    </row>
    <row r="197" spans="1:5" ht="15.5" thickBot="1">
      <c r="A197" s="439" t="s">
        <v>1606</v>
      </c>
      <c r="B197" s="440">
        <v>752</v>
      </c>
      <c r="C197" s="441" t="s">
        <v>1607</v>
      </c>
      <c r="D197" s="441" t="s">
        <v>1608</v>
      </c>
      <c r="E197" s="441" t="s">
        <v>1</v>
      </c>
    </row>
    <row r="198" spans="1:5" ht="30.25" thickBot="1">
      <c r="A198" s="439" t="s">
        <v>1609</v>
      </c>
      <c r="B198" s="440">
        <v>826</v>
      </c>
      <c r="C198" s="441" t="s">
        <v>1610</v>
      </c>
      <c r="D198" s="441" t="s">
        <v>1611</v>
      </c>
      <c r="E198" s="441" t="s">
        <v>1</v>
      </c>
    </row>
    <row r="199" spans="1:5" ht="15.5" thickBot="1">
      <c r="A199" s="439" t="s">
        <v>1612</v>
      </c>
      <c r="B199" s="440">
        <v>8</v>
      </c>
      <c r="C199" s="441" t="s">
        <v>1613</v>
      </c>
      <c r="D199" s="441" t="s">
        <v>1614</v>
      </c>
      <c r="E199" s="441" t="s">
        <v>1</v>
      </c>
    </row>
    <row r="200" spans="1:5" ht="15.5" thickBot="1">
      <c r="A200" s="439" t="s">
        <v>1615</v>
      </c>
      <c r="B200" s="440">
        <v>20</v>
      </c>
      <c r="C200" s="441" t="s">
        <v>1616</v>
      </c>
      <c r="D200" s="441" t="s">
        <v>1617</v>
      </c>
      <c r="E200" s="441" t="s">
        <v>1</v>
      </c>
    </row>
    <row r="201" spans="1:5" ht="15.5" thickBot="1">
      <c r="A201" s="439" t="s">
        <v>1618</v>
      </c>
      <c r="B201" s="440">
        <v>70</v>
      </c>
      <c r="C201" s="441" t="s">
        <v>1619</v>
      </c>
      <c r="D201" s="441" t="s">
        <v>1620</v>
      </c>
      <c r="E201" s="441" t="s">
        <v>1</v>
      </c>
    </row>
    <row r="202" spans="1:5" ht="15.5" thickBot="1">
      <c r="A202" s="439" t="s">
        <v>1621</v>
      </c>
      <c r="B202" s="440">
        <v>191</v>
      </c>
      <c r="C202" s="441" t="s">
        <v>1622</v>
      </c>
      <c r="D202" s="441" t="s">
        <v>1623</v>
      </c>
      <c r="E202" s="441" t="s">
        <v>1</v>
      </c>
    </row>
    <row r="203" spans="1:5" ht="15.5" thickBot="1">
      <c r="A203" s="439" t="s">
        <v>1624</v>
      </c>
      <c r="B203" s="440">
        <v>292</v>
      </c>
      <c r="C203" s="441" t="s">
        <v>1625</v>
      </c>
      <c r="D203" s="441" t="s">
        <v>1626</v>
      </c>
      <c r="E203" s="441" t="s">
        <v>1</v>
      </c>
    </row>
    <row r="204" spans="1:5" ht="15.5" thickBot="1">
      <c r="A204" s="439" t="s">
        <v>1627</v>
      </c>
      <c r="B204" s="440">
        <v>300</v>
      </c>
      <c r="C204" s="441" t="s">
        <v>1628</v>
      </c>
      <c r="D204" s="441" t="s">
        <v>1629</v>
      </c>
      <c r="E204" s="441" t="s">
        <v>1</v>
      </c>
    </row>
    <row r="205" spans="1:5" ht="15.5" thickBot="1">
      <c r="A205" s="439" t="s">
        <v>1630</v>
      </c>
      <c r="B205" s="440">
        <v>336</v>
      </c>
      <c r="C205" s="441" t="s">
        <v>1631</v>
      </c>
      <c r="D205" s="441" t="s">
        <v>1632</v>
      </c>
      <c r="E205" s="441" t="s">
        <v>1</v>
      </c>
    </row>
    <row r="206" spans="1:5" ht="15.5" thickBot="1">
      <c r="A206" s="439" t="s">
        <v>1633</v>
      </c>
      <c r="B206" s="440">
        <v>380</v>
      </c>
      <c r="C206" s="441" t="s">
        <v>1634</v>
      </c>
      <c r="D206" s="441" t="s">
        <v>1635</v>
      </c>
      <c r="E206" s="441" t="s">
        <v>1</v>
      </c>
    </row>
    <row r="207" spans="1:5" ht="15.5" thickBot="1">
      <c r="A207" s="439" t="s">
        <v>1636</v>
      </c>
      <c r="B207" s="440">
        <v>470</v>
      </c>
      <c r="C207" s="441" t="s">
        <v>1637</v>
      </c>
      <c r="D207" s="441" t="s">
        <v>1638</v>
      </c>
      <c r="E207" s="441" t="s">
        <v>1</v>
      </c>
    </row>
    <row r="208" spans="1:5" ht="15.5" thickBot="1">
      <c r="A208" s="439" t="s">
        <v>1639</v>
      </c>
      <c r="B208" s="440">
        <v>499</v>
      </c>
      <c r="C208" s="441" t="s">
        <v>1640</v>
      </c>
      <c r="D208" s="441" t="s">
        <v>1641</v>
      </c>
      <c r="E208" s="441" t="s">
        <v>1</v>
      </c>
    </row>
    <row r="209" spans="1:5" ht="15.5" thickBot="1">
      <c r="A209" s="439" t="s">
        <v>1642</v>
      </c>
      <c r="B209" s="440">
        <v>807</v>
      </c>
      <c r="C209" s="441" t="s">
        <v>1643</v>
      </c>
      <c r="D209" s="441" t="s">
        <v>1644</v>
      </c>
      <c r="E209" s="441" t="s">
        <v>1</v>
      </c>
    </row>
    <row r="210" spans="1:5" ht="15.5" thickBot="1">
      <c r="A210" s="439" t="s">
        <v>1645</v>
      </c>
      <c r="B210" s="440">
        <v>620</v>
      </c>
      <c r="C210" s="441" t="s">
        <v>1646</v>
      </c>
      <c r="D210" s="441" t="s">
        <v>1647</v>
      </c>
      <c r="E210" s="441" t="s">
        <v>1</v>
      </c>
    </row>
    <row r="211" spans="1:5" ht="15.5" thickBot="1">
      <c r="A211" s="439" t="s">
        <v>1648</v>
      </c>
      <c r="B211" s="440">
        <v>674</v>
      </c>
      <c r="C211" s="441" t="s">
        <v>1649</v>
      </c>
      <c r="D211" s="441" t="s">
        <v>1650</v>
      </c>
      <c r="E211" s="441" t="s">
        <v>1</v>
      </c>
    </row>
    <row r="212" spans="1:5" ht="15.5" thickBot="1">
      <c r="A212" s="439" t="s">
        <v>1651</v>
      </c>
      <c r="B212" s="440">
        <v>688</v>
      </c>
      <c r="C212" s="441" t="s">
        <v>1652</v>
      </c>
      <c r="D212" s="441" t="s">
        <v>1653</v>
      </c>
      <c r="E212" s="441" t="s">
        <v>1</v>
      </c>
    </row>
    <row r="213" spans="1:5" ht="15.5" thickBot="1">
      <c r="A213" s="439" t="s">
        <v>1654</v>
      </c>
      <c r="B213" s="440">
        <v>705</v>
      </c>
      <c r="C213" s="441" t="s">
        <v>1655</v>
      </c>
      <c r="D213" s="441" t="s">
        <v>1656</v>
      </c>
      <c r="E213" s="441" t="s">
        <v>1</v>
      </c>
    </row>
    <row r="214" spans="1:5" ht="15.5" thickBot="1">
      <c r="A214" s="439" t="s">
        <v>1657</v>
      </c>
      <c r="B214" s="440">
        <v>724</v>
      </c>
      <c r="C214" s="441" t="s">
        <v>1658</v>
      </c>
      <c r="D214" s="441" t="s">
        <v>1659</v>
      </c>
      <c r="E214" s="441" t="s">
        <v>1</v>
      </c>
    </row>
    <row r="215" spans="1:5" ht="15.5" thickBot="1">
      <c r="A215" s="439" t="s">
        <v>1660</v>
      </c>
      <c r="B215" s="440">
        <v>40</v>
      </c>
      <c r="C215" s="441" t="s">
        <v>1661</v>
      </c>
      <c r="D215" s="441" t="s">
        <v>1662</v>
      </c>
      <c r="E215" s="441" t="s">
        <v>1</v>
      </c>
    </row>
    <row r="216" spans="1:5" ht="15.5" thickBot="1">
      <c r="A216" s="439" t="s">
        <v>1663</v>
      </c>
      <c r="B216" s="440">
        <v>56</v>
      </c>
      <c r="C216" s="441" t="s">
        <v>1664</v>
      </c>
      <c r="D216" s="441" t="s">
        <v>1665</v>
      </c>
      <c r="E216" s="441" t="s">
        <v>1</v>
      </c>
    </row>
    <row r="217" spans="1:5" ht="15.5" thickBot="1">
      <c r="A217" s="439" t="s">
        <v>1666</v>
      </c>
      <c r="B217" s="440">
        <v>250</v>
      </c>
      <c r="C217" s="441" t="s">
        <v>1667</v>
      </c>
      <c r="D217" s="441" t="s">
        <v>1668</v>
      </c>
      <c r="E217" s="441" t="s">
        <v>1</v>
      </c>
    </row>
    <row r="218" spans="1:5" ht="15.5" thickBot="1">
      <c r="A218" s="439" t="s">
        <v>1669</v>
      </c>
      <c r="B218" s="440">
        <v>276</v>
      </c>
      <c r="C218" s="441" t="s">
        <v>1670</v>
      </c>
      <c r="D218" s="441" t="s">
        <v>1671</v>
      </c>
      <c r="E218" s="441" t="s">
        <v>1</v>
      </c>
    </row>
    <row r="219" spans="1:5" ht="15.5" thickBot="1">
      <c r="A219" s="439" t="s">
        <v>1672</v>
      </c>
      <c r="B219" s="440">
        <v>438</v>
      </c>
      <c r="C219" s="441" t="s">
        <v>1673</v>
      </c>
      <c r="D219" s="441" t="s">
        <v>1674</v>
      </c>
      <c r="E219" s="441" t="s">
        <v>1</v>
      </c>
    </row>
    <row r="220" spans="1:5" ht="15.5" thickBot="1">
      <c r="A220" s="439" t="s">
        <v>1675</v>
      </c>
      <c r="B220" s="440">
        <v>442</v>
      </c>
      <c r="C220" s="441" t="s">
        <v>1676</v>
      </c>
      <c r="D220" s="441" t="s">
        <v>1677</v>
      </c>
      <c r="E220" s="441" t="s">
        <v>1</v>
      </c>
    </row>
    <row r="221" spans="1:5" ht="15.5" thickBot="1">
      <c r="A221" s="439" t="s">
        <v>1678</v>
      </c>
      <c r="B221" s="440">
        <v>492</v>
      </c>
      <c r="C221" s="441" t="s">
        <v>1679</v>
      </c>
      <c r="D221" s="441" t="s">
        <v>1680</v>
      </c>
      <c r="E221" s="441" t="s">
        <v>1</v>
      </c>
    </row>
    <row r="222" spans="1:5" ht="15.5" thickBot="1">
      <c r="A222" s="439" t="s">
        <v>1681</v>
      </c>
      <c r="B222" s="440">
        <v>528</v>
      </c>
      <c r="C222" s="441" t="s">
        <v>1682</v>
      </c>
      <c r="D222" s="441" t="s">
        <v>1683</v>
      </c>
      <c r="E222" s="441" t="s">
        <v>1</v>
      </c>
    </row>
    <row r="223" spans="1:5" ht="15.5" thickBot="1">
      <c r="A223" s="439" t="s">
        <v>1684</v>
      </c>
      <c r="B223" s="440">
        <v>756</v>
      </c>
      <c r="C223" s="441" t="s">
        <v>1685</v>
      </c>
      <c r="D223" s="441" t="s">
        <v>1686</v>
      </c>
      <c r="E223" s="441" t="s">
        <v>1</v>
      </c>
    </row>
    <row r="224" spans="1:5" ht="15.5" thickBot="1">
      <c r="A224" s="439" t="s">
        <v>1687</v>
      </c>
      <c r="B224" s="440">
        <v>36</v>
      </c>
      <c r="C224" s="441" t="s">
        <v>1688</v>
      </c>
      <c r="D224" s="441" t="s">
        <v>1689</v>
      </c>
      <c r="E224" s="441" t="s">
        <v>1</v>
      </c>
    </row>
    <row r="225" spans="1:5" ht="15.5" thickBot="1">
      <c r="A225" s="439" t="s">
        <v>1690</v>
      </c>
      <c r="B225" s="440">
        <v>162</v>
      </c>
      <c r="C225" s="441" t="s">
        <v>1691</v>
      </c>
      <c r="D225" s="441" t="s">
        <v>1692</v>
      </c>
      <c r="E225" s="441" t="s">
        <v>1</v>
      </c>
    </row>
    <row r="226" spans="1:5" ht="15.5" thickBot="1">
      <c r="A226" s="439" t="s">
        <v>1693</v>
      </c>
      <c r="B226" s="440">
        <v>166</v>
      </c>
      <c r="C226" s="441" t="s">
        <v>1694</v>
      </c>
      <c r="D226" s="441" t="s">
        <v>1695</v>
      </c>
      <c r="E226" s="441" t="s">
        <v>1</v>
      </c>
    </row>
    <row r="227" spans="1:5" ht="30.25" thickBot="1">
      <c r="A227" s="439" t="s">
        <v>1696</v>
      </c>
      <c r="B227" s="440">
        <v>334</v>
      </c>
      <c r="C227" s="441" t="s">
        <v>1697</v>
      </c>
      <c r="D227" s="441" t="s">
        <v>1698</v>
      </c>
      <c r="E227" s="441" t="s">
        <v>1</v>
      </c>
    </row>
    <row r="228" spans="1:5" ht="15.5" thickBot="1">
      <c r="A228" s="439" t="s">
        <v>1699</v>
      </c>
      <c r="B228" s="440">
        <v>554</v>
      </c>
      <c r="C228" s="441" t="s">
        <v>1700</v>
      </c>
      <c r="D228" s="441" t="s">
        <v>1701</v>
      </c>
      <c r="E228" s="441" t="s">
        <v>1</v>
      </c>
    </row>
    <row r="229" spans="1:5" ht="15.5" thickBot="1">
      <c r="A229" s="439" t="s">
        <v>1702</v>
      </c>
      <c r="B229" s="440">
        <v>574</v>
      </c>
      <c r="C229" s="441" t="s">
        <v>1703</v>
      </c>
      <c r="D229" s="441" t="s">
        <v>1704</v>
      </c>
      <c r="E229" s="441" t="s">
        <v>1</v>
      </c>
    </row>
    <row r="230" spans="1:5" ht="15.5" thickBot="1">
      <c r="A230" s="439" t="s">
        <v>1705</v>
      </c>
      <c r="B230" s="440">
        <v>242</v>
      </c>
      <c r="C230" s="441" t="s">
        <v>1706</v>
      </c>
      <c r="D230" s="441" t="s">
        <v>1707</v>
      </c>
      <c r="E230" s="441" t="s">
        <v>10</v>
      </c>
    </row>
    <row r="231" spans="1:5" ht="15.5" thickBot="1">
      <c r="A231" s="439" t="s">
        <v>1708</v>
      </c>
      <c r="B231" s="440">
        <v>540</v>
      </c>
      <c r="C231" s="441" t="s">
        <v>1709</v>
      </c>
      <c r="D231" s="441" t="s">
        <v>1710</v>
      </c>
      <c r="E231" s="441" t="s">
        <v>10</v>
      </c>
    </row>
    <row r="232" spans="1:5" ht="15.5" thickBot="1">
      <c r="A232" s="439" t="s">
        <v>1711</v>
      </c>
      <c r="B232" s="440">
        <v>598</v>
      </c>
      <c r="C232" s="441" t="s">
        <v>1712</v>
      </c>
      <c r="D232" s="441" t="s">
        <v>1713</v>
      </c>
      <c r="E232" s="441" t="s">
        <v>10</v>
      </c>
    </row>
    <row r="233" spans="1:5" ht="15.5" thickBot="1">
      <c r="A233" s="439" t="s">
        <v>1714</v>
      </c>
      <c r="B233" s="440">
        <v>90</v>
      </c>
      <c r="C233" s="441" t="s">
        <v>1715</v>
      </c>
      <c r="D233" s="441" t="s">
        <v>1716</v>
      </c>
      <c r="E233" s="441" t="s">
        <v>10</v>
      </c>
    </row>
    <row r="234" spans="1:5" ht="15.5" thickBot="1">
      <c r="A234" s="439" t="s">
        <v>1717</v>
      </c>
      <c r="B234" s="440">
        <v>548</v>
      </c>
      <c r="C234" s="441" t="s">
        <v>1718</v>
      </c>
      <c r="D234" s="441" t="s">
        <v>1719</v>
      </c>
      <c r="E234" s="441" t="s">
        <v>10</v>
      </c>
    </row>
    <row r="235" spans="1:5" ht="15.5" thickBot="1">
      <c r="A235" s="439" t="s">
        <v>1720</v>
      </c>
      <c r="B235" s="440">
        <v>316</v>
      </c>
      <c r="C235" s="441" t="s">
        <v>1721</v>
      </c>
      <c r="D235" s="441" t="s">
        <v>1722</v>
      </c>
      <c r="E235" s="441" t="s">
        <v>10</v>
      </c>
    </row>
    <row r="236" spans="1:5" ht="15.5" thickBot="1">
      <c r="A236" s="439" t="s">
        <v>1723</v>
      </c>
      <c r="B236" s="440">
        <v>296</v>
      </c>
      <c r="C236" s="441" t="s">
        <v>1724</v>
      </c>
      <c r="D236" s="441" t="s">
        <v>1725</v>
      </c>
      <c r="E236" s="441" t="s">
        <v>10</v>
      </c>
    </row>
    <row r="237" spans="1:5" ht="15.5" thickBot="1">
      <c r="A237" s="439" t="s">
        <v>1726</v>
      </c>
      <c r="B237" s="440">
        <v>584</v>
      </c>
      <c r="C237" s="441" t="s">
        <v>1727</v>
      </c>
      <c r="D237" s="441" t="s">
        <v>1728</v>
      </c>
      <c r="E237" s="441" t="s">
        <v>10</v>
      </c>
    </row>
    <row r="238" spans="1:5" ht="30.25" thickBot="1">
      <c r="A238" s="439" t="s">
        <v>1729</v>
      </c>
      <c r="B238" s="440">
        <v>583</v>
      </c>
      <c r="C238" s="441" t="s">
        <v>1730</v>
      </c>
      <c r="D238" s="441" t="s">
        <v>1731</v>
      </c>
      <c r="E238" s="441" t="s">
        <v>10</v>
      </c>
    </row>
    <row r="239" spans="1:5" ht="15.5" thickBot="1">
      <c r="A239" s="439" t="s">
        <v>1732</v>
      </c>
      <c r="B239" s="440">
        <v>520</v>
      </c>
      <c r="C239" s="441" t="s">
        <v>1733</v>
      </c>
      <c r="D239" s="441" t="s">
        <v>1734</v>
      </c>
      <c r="E239" s="441" t="s">
        <v>10</v>
      </c>
    </row>
    <row r="240" spans="1:5" ht="15.5" thickBot="1">
      <c r="A240" s="439" t="s">
        <v>1735</v>
      </c>
      <c r="B240" s="440">
        <v>580</v>
      </c>
      <c r="C240" s="441" t="s">
        <v>1736</v>
      </c>
      <c r="D240" s="441" t="s">
        <v>1737</v>
      </c>
      <c r="E240" s="441" t="s">
        <v>10</v>
      </c>
    </row>
    <row r="241" spans="1:5" ht="15.5" thickBot="1">
      <c r="A241" s="439" t="s">
        <v>1738</v>
      </c>
      <c r="B241" s="440">
        <v>585</v>
      </c>
      <c r="C241" s="441" t="s">
        <v>1739</v>
      </c>
      <c r="D241" s="441" t="s">
        <v>1740</v>
      </c>
      <c r="E241" s="441" t="s">
        <v>10</v>
      </c>
    </row>
    <row r="242" spans="1:5" ht="30.25" thickBot="1">
      <c r="A242" s="439" t="s">
        <v>1741</v>
      </c>
      <c r="B242" s="440">
        <v>581</v>
      </c>
      <c r="C242" s="441" t="s">
        <v>1742</v>
      </c>
      <c r="D242" s="441" t="s">
        <v>1743</v>
      </c>
      <c r="E242" s="441" t="s">
        <v>10</v>
      </c>
    </row>
    <row r="243" spans="1:5" ht="15.5" thickBot="1">
      <c r="A243" s="439" t="s">
        <v>1744</v>
      </c>
      <c r="B243" s="440">
        <v>16</v>
      </c>
      <c r="C243" s="441" t="s">
        <v>1745</v>
      </c>
      <c r="D243" s="441" t="s">
        <v>1746</v>
      </c>
      <c r="E243" s="441" t="s">
        <v>10</v>
      </c>
    </row>
    <row r="244" spans="1:5" ht="15.5" thickBot="1">
      <c r="A244" s="439" t="s">
        <v>1747</v>
      </c>
      <c r="B244" s="440">
        <v>184</v>
      </c>
      <c r="C244" s="441" t="s">
        <v>1748</v>
      </c>
      <c r="D244" s="441" t="s">
        <v>1749</v>
      </c>
      <c r="E244" s="441" t="s">
        <v>10</v>
      </c>
    </row>
    <row r="245" spans="1:5" ht="15.5" thickBot="1">
      <c r="A245" s="439" t="s">
        <v>1750</v>
      </c>
      <c r="B245" s="440">
        <v>258</v>
      </c>
      <c r="C245" s="441" t="s">
        <v>1751</v>
      </c>
      <c r="D245" s="441" t="s">
        <v>1752</v>
      </c>
      <c r="E245" s="441" t="s">
        <v>10</v>
      </c>
    </row>
    <row r="246" spans="1:5" ht="15.5" thickBot="1">
      <c r="A246" s="439" t="s">
        <v>1753</v>
      </c>
      <c r="B246" s="440">
        <v>570</v>
      </c>
      <c r="C246" s="441" t="s">
        <v>1754</v>
      </c>
      <c r="D246" s="441" t="s">
        <v>1755</v>
      </c>
      <c r="E246" s="441" t="s">
        <v>10</v>
      </c>
    </row>
    <row r="247" spans="1:5" ht="15.5" thickBot="1">
      <c r="A247" s="439" t="s">
        <v>1756</v>
      </c>
      <c r="B247" s="440">
        <v>612</v>
      </c>
      <c r="C247" s="441" t="s">
        <v>1757</v>
      </c>
      <c r="D247" s="441" t="s">
        <v>1758</v>
      </c>
      <c r="E247" s="441" t="s">
        <v>10</v>
      </c>
    </row>
    <row r="248" spans="1:5" ht="15.5" thickBot="1">
      <c r="A248" s="439" t="s">
        <v>1759</v>
      </c>
      <c r="B248" s="440">
        <v>882</v>
      </c>
      <c r="C248" s="441" t="s">
        <v>1760</v>
      </c>
      <c r="D248" s="441" t="s">
        <v>1761</v>
      </c>
      <c r="E248" s="441" t="s">
        <v>10</v>
      </c>
    </row>
    <row r="249" spans="1:5" ht="15.5" thickBot="1">
      <c r="A249" s="439" t="s">
        <v>1762</v>
      </c>
      <c r="B249" s="440">
        <v>772</v>
      </c>
      <c r="C249" s="441" t="s">
        <v>1763</v>
      </c>
      <c r="D249" s="441" t="s">
        <v>1764</v>
      </c>
      <c r="E249" s="441" t="s">
        <v>10</v>
      </c>
    </row>
    <row r="250" spans="1:5" ht="15.5" thickBot="1">
      <c r="A250" s="439" t="s">
        <v>1765</v>
      </c>
      <c r="B250" s="440">
        <v>776</v>
      </c>
      <c r="C250" s="441" t="s">
        <v>1766</v>
      </c>
      <c r="D250" s="441" t="s">
        <v>1767</v>
      </c>
      <c r="E250" s="441" t="s">
        <v>10</v>
      </c>
    </row>
    <row r="251" spans="1:5" ht="15.5" thickBot="1">
      <c r="A251" s="439" t="s">
        <v>1768</v>
      </c>
      <c r="B251" s="440">
        <v>798</v>
      </c>
      <c r="C251" s="441" t="s">
        <v>1769</v>
      </c>
      <c r="D251" s="441" t="s">
        <v>1770</v>
      </c>
      <c r="E251" s="441" t="s">
        <v>10</v>
      </c>
    </row>
    <row r="252" spans="1:5" ht="15.5" thickBot="1">
      <c r="A252" s="439" t="s">
        <v>1771</v>
      </c>
      <c r="B252" s="440">
        <v>876</v>
      </c>
      <c r="C252" s="441" t="s">
        <v>1772</v>
      </c>
      <c r="D252" s="441" t="s">
        <v>1773</v>
      </c>
      <c r="E252" s="441" t="s">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autoPageBreaks="0" fitToPage="1"/>
  </sheetPr>
  <dimension ref="A1:Z188"/>
  <sheetViews>
    <sheetView showGridLines="0" tabSelected="1" zoomScale="70" zoomScaleNormal="70" workbookViewId="0">
      <pane xSplit="1" ySplit="4" topLeftCell="B5" activePane="bottomRight" state="frozen"/>
      <selection pane="topRight" activeCell="B1" sqref="B1"/>
      <selection pane="bottomLeft" activeCell="A5" sqref="A5"/>
      <selection pane="bottomRight" activeCell="A2" sqref="A2"/>
    </sheetView>
  </sheetViews>
  <sheetFormatPr defaultColWidth="0" defaultRowHeight="13"/>
  <cols>
    <col min="1" max="1" width="31" style="384" customWidth="1"/>
    <col min="2" max="2" width="77.7265625" style="384" customWidth="1"/>
    <col min="3" max="3" width="49.26953125" style="384" customWidth="1"/>
    <col min="4" max="4" width="14.453125" style="446" customWidth="1"/>
    <col min="5" max="5" width="52" style="384" customWidth="1"/>
    <col min="6" max="6" width="17.36328125" style="384" customWidth="1"/>
    <col min="7" max="7" width="14.36328125" style="384" customWidth="1"/>
    <col min="8" max="8" width="20.54296875" style="446" hidden="1" customWidth="1"/>
    <col min="9" max="9" width="5.54296875" style="384" customWidth="1"/>
    <col min="10" max="10" width="17.08984375" style="384" customWidth="1"/>
    <col min="11" max="11" width="47.36328125" style="384" customWidth="1"/>
    <col min="12" max="12" width="14.36328125" style="384" customWidth="1"/>
    <col min="13" max="13" width="14.08984375" style="384" customWidth="1"/>
    <col min="14" max="14" width="14.36328125" style="384" hidden="1" customWidth="1"/>
    <col min="15" max="15" width="19.08984375" style="384" customWidth="1"/>
    <col min="16" max="19" width="14.36328125" style="384" hidden="1" customWidth="1"/>
    <col min="20" max="26" width="0" style="384" hidden="1" customWidth="1"/>
    <col min="27" max="16384" width="14.36328125" style="384" hidden="1"/>
  </cols>
  <sheetData>
    <row r="1" spans="1:15" customFormat="1" ht="20.5">
      <c r="A1" s="525" t="s">
        <v>663</v>
      </c>
      <c r="B1" s="526"/>
      <c r="C1" s="526"/>
      <c r="D1" s="526"/>
      <c r="E1" s="526"/>
      <c r="F1" s="526"/>
      <c r="G1" s="526"/>
      <c r="H1" s="526"/>
      <c r="I1" s="526"/>
      <c r="J1" s="526"/>
      <c r="K1" s="526"/>
      <c r="L1" s="326"/>
      <c r="M1" s="326"/>
      <c r="N1" s="326"/>
      <c r="O1" s="327"/>
    </row>
    <row r="2" spans="1:15" customFormat="1" ht="20.5">
      <c r="A2" s="6"/>
      <c r="B2" s="7"/>
      <c r="C2" s="7"/>
      <c r="D2" s="1"/>
      <c r="H2" s="1"/>
    </row>
    <row r="3" spans="1:15" customFormat="1" ht="20.5">
      <c r="A3" s="527" t="s">
        <v>15</v>
      </c>
      <c r="B3" s="528"/>
      <c r="C3" s="529"/>
      <c r="D3" s="447"/>
      <c r="E3" s="527" t="s">
        <v>19</v>
      </c>
      <c r="F3" s="528"/>
      <c r="G3" s="529"/>
      <c r="H3" s="444"/>
      <c r="I3" s="9"/>
      <c r="J3" s="527" t="s">
        <v>25</v>
      </c>
      <c r="K3" s="529"/>
      <c r="L3" s="9"/>
      <c r="M3" s="11" t="s">
        <v>26</v>
      </c>
      <c r="N3" s="11" t="s">
        <v>26</v>
      </c>
      <c r="O3" s="11"/>
    </row>
    <row r="4" spans="1:15" customFormat="1" ht="18">
      <c r="A4" s="12" t="s">
        <v>30</v>
      </c>
      <c r="B4" s="12" t="s">
        <v>31</v>
      </c>
      <c r="C4" s="12" t="s">
        <v>32</v>
      </c>
      <c r="D4" s="448"/>
      <c r="E4" s="13" t="s">
        <v>34</v>
      </c>
      <c r="F4" s="13" t="s">
        <v>665</v>
      </c>
      <c r="G4" s="13" t="s">
        <v>36</v>
      </c>
      <c r="H4" s="445" t="s">
        <v>37</v>
      </c>
      <c r="I4" s="9"/>
      <c r="J4" s="14" t="s">
        <v>665</v>
      </c>
      <c r="K4" s="14" t="s">
        <v>40</v>
      </c>
      <c r="L4" s="9"/>
      <c r="M4" s="15" t="s">
        <v>36</v>
      </c>
      <c r="N4" s="15" t="s">
        <v>36</v>
      </c>
      <c r="O4" s="17" t="s">
        <v>35</v>
      </c>
    </row>
    <row r="5" spans="1:15" customFormat="1" ht="30.5" customHeight="1">
      <c r="A5" s="19" t="s">
        <v>687</v>
      </c>
      <c r="B5" s="385" t="s">
        <v>689</v>
      </c>
      <c r="C5" s="21"/>
      <c r="D5" s="513" t="str">
        <f>_xlfn.CONCAT(C5,": ",C6,": ",C7)</f>
        <v xml:space="preserve">: : </v>
      </c>
      <c r="E5" s="56" t="s">
        <v>50</v>
      </c>
      <c r="F5" s="322"/>
      <c r="G5" s="236"/>
      <c r="H5" s="22"/>
      <c r="I5" s="527"/>
      <c r="J5" s="530"/>
      <c r="K5" s="531"/>
      <c r="L5" s="23"/>
      <c r="M5" s="24">
        <v>0</v>
      </c>
      <c r="N5" s="26">
        <v>0</v>
      </c>
      <c r="O5" s="26" t="s">
        <v>57</v>
      </c>
    </row>
    <row r="6" spans="1:15" customFormat="1" ht="30.5" customHeight="1">
      <c r="A6" s="19" t="s">
        <v>686</v>
      </c>
      <c r="B6" s="385" t="s">
        <v>690</v>
      </c>
      <c r="C6" s="21"/>
      <c r="D6" s="1"/>
      <c r="E6" s="63" t="s">
        <v>66</v>
      </c>
      <c r="F6" s="34" t="str">
        <f>IFERROR(VLOOKUP(H6,$N$5:$O$8,2,FALSE),"")</f>
        <v/>
      </c>
      <c r="G6" s="321" t="str">
        <f>IF(IFERROR(VLOOKUP($D$5&amp;E$6,'Data - Sector Spec.'!$C:$J,8,FALSE),"")=0.5,0,H6)</f>
        <v/>
      </c>
      <c r="H6" s="27" t="str">
        <f>IFERROR(VLOOKUP($D$5&amp;$E6,'Data - Sector Spec.'!$C:$J,8,FALSE),"")</f>
        <v/>
      </c>
      <c r="I6" s="9"/>
      <c r="J6" s="29"/>
      <c r="K6" s="29"/>
      <c r="L6" s="30"/>
      <c r="M6" s="235">
        <v>0</v>
      </c>
      <c r="N6" s="31">
        <v>0.5</v>
      </c>
      <c r="O6" s="31" t="s">
        <v>88</v>
      </c>
    </row>
    <row r="7" spans="1:15" customFormat="1" ht="30.5" customHeight="1">
      <c r="A7" s="19" t="s">
        <v>688</v>
      </c>
      <c r="B7" s="385" t="s">
        <v>691</v>
      </c>
      <c r="C7" s="21"/>
      <c r="D7" s="1"/>
      <c r="E7" s="59" t="s">
        <v>7</v>
      </c>
      <c r="F7" s="34" t="str">
        <f>IFERROR(VLOOKUP(H7,$N$5:$O$8,2,FALSE),"")</f>
        <v/>
      </c>
      <c r="G7" s="28" t="str">
        <f>IF(IFERROR(VLOOKUP($C$9&amp;$E$7,'Data - Survey Spec.'!$B$1:$G$65,6,FALSE),"")=0.5,0,H7)</f>
        <v/>
      </c>
      <c r="H7" s="27" t="str">
        <f>IFERROR(VLOOKUP($C$9&amp;$E7,'Data - Survey Spec.'!$B$1:$G$167,6,FALSE),"")</f>
        <v/>
      </c>
      <c r="I7" s="9"/>
      <c r="J7" s="35"/>
      <c r="K7" s="29"/>
      <c r="L7" s="30"/>
      <c r="M7" s="36">
        <v>1</v>
      </c>
      <c r="N7" s="37">
        <v>1</v>
      </c>
      <c r="O7" s="37" t="s">
        <v>101</v>
      </c>
    </row>
    <row r="8" spans="1:15" customFormat="1" ht="30.5" customHeight="1">
      <c r="A8" s="19" t="s">
        <v>60</v>
      </c>
      <c r="B8" s="385" t="s">
        <v>61</v>
      </c>
      <c r="C8" s="21"/>
      <c r="D8" s="1"/>
      <c r="E8" s="58" t="s">
        <v>21</v>
      </c>
      <c r="F8" s="34" t="str">
        <f t="shared" ref="F8:F13" si="0">IFERROR(VLOOKUP(H8,$N$5:$O$8,2,FALSE),"")</f>
        <v/>
      </c>
      <c r="G8" s="28" t="str">
        <f>IF(IFERROR(VLOOKUP($C$10&amp;$E8,'Data - Survey Spec.'!$B$1:$G$65,6,FALSE),"")=0.5,0,H8)</f>
        <v/>
      </c>
      <c r="H8" s="27" t="str">
        <f>IFERROR(VLOOKUP($C$10&amp;$E8,'Data - Survey Spec.'!$B$1:$G$167,6,FALSE),"")</f>
        <v/>
      </c>
      <c r="I8" s="9"/>
      <c r="J8" s="35"/>
      <c r="K8" s="29"/>
      <c r="L8" s="30"/>
      <c r="M8" s="39">
        <v>2</v>
      </c>
      <c r="N8" s="40">
        <v>2</v>
      </c>
      <c r="O8" s="40" t="s">
        <v>109</v>
      </c>
    </row>
    <row r="9" spans="1:15" customFormat="1" ht="30.5" customHeight="1">
      <c r="A9" s="19" t="s">
        <v>7</v>
      </c>
      <c r="B9" s="385" t="s">
        <v>90</v>
      </c>
      <c r="C9" s="21"/>
      <c r="D9" s="1"/>
      <c r="E9" s="58" t="s">
        <v>112</v>
      </c>
      <c r="F9" s="34" t="str">
        <f t="shared" si="0"/>
        <v/>
      </c>
      <c r="G9" s="28" t="str">
        <f>IF(IFERROR(VLOOKUP($D$5&amp;$E9,'Data - Sector Spec.'!$C:$J,8,FALSE),"")=0.5,0,H9)</f>
        <v/>
      </c>
      <c r="H9" s="27" t="str">
        <f>IFERROR(VLOOKUP($D$5&amp;$E9,'Data - Sector Spec.'!$C:$J,8,FALSE),"")</f>
        <v/>
      </c>
      <c r="I9" s="9"/>
      <c r="J9" s="35"/>
      <c r="K9" s="29"/>
      <c r="L9" s="30"/>
      <c r="M9" s="30"/>
      <c r="N9" s="5"/>
      <c r="O9" s="5"/>
    </row>
    <row r="10" spans="1:15" customFormat="1" ht="30.5" customHeight="1">
      <c r="A10" s="38" t="s">
        <v>21</v>
      </c>
      <c r="B10" s="386" t="s">
        <v>103</v>
      </c>
      <c r="C10" s="21"/>
      <c r="D10" s="1"/>
      <c r="E10" s="59" t="s">
        <v>115</v>
      </c>
      <c r="F10" s="34" t="str">
        <f t="shared" si="0"/>
        <v/>
      </c>
      <c r="G10" s="28" t="str">
        <f>IF(IFERROR(VLOOKUP($D$5&amp;$E10,'Data - Sector Spec.'!$C:$J,8,FALSE),"")=0.5,0,H10)</f>
        <v/>
      </c>
      <c r="H10" s="27" t="str">
        <f>IFERROR(VLOOKUP($D$5&amp;$E10,'Data - Sector Spec.'!$C:$J,8,FALSE),"")</f>
        <v/>
      </c>
      <c r="I10" s="9"/>
      <c r="J10" s="35"/>
      <c r="K10" s="29"/>
      <c r="L10" s="30"/>
      <c r="M10" s="30"/>
      <c r="N10" s="5"/>
      <c r="O10" s="5"/>
    </row>
    <row r="11" spans="1:15" customFormat="1" ht="30.5" customHeight="1">
      <c r="A11" s="38" t="s">
        <v>705</v>
      </c>
      <c r="B11" s="385" t="s">
        <v>744</v>
      </c>
      <c r="C11" s="21"/>
      <c r="D11" s="1"/>
      <c r="E11" s="59" t="s">
        <v>117</v>
      </c>
      <c r="F11" s="34" t="str">
        <f t="shared" si="0"/>
        <v/>
      </c>
      <c r="G11" s="28" t="str">
        <f>IF(IFERROR(VLOOKUP($D$5&amp;$E11,'Data - Sector Spec.'!$C:$J,8,FALSE),"")=0.5,0,H11)</f>
        <v/>
      </c>
      <c r="H11" s="27" t="str">
        <f>IFERROR(VLOOKUP($D$5&amp;$E11,'Data - Sector Spec.'!$C:$J,8,FALSE),"")</f>
        <v/>
      </c>
      <c r="I11" s="9"/>
      <c r="J11" s="35"/>
      <c r="K11" s="29"/>
      <c r="L11" s="30"/>
      <c r="M11" s="30"/>
      <c r="N11" s="5"/>
      <c r="O11" s="5"/>
    </row>
    <row r="12" spans="1:15" customFormat="1" ht="30.5" customHeight="1">
      <c r="A12" s="38" t="s">
        <v>79</v>
      </c>
      <c r="B12" s="385" t="s">
        <v>111</v>
      </c>
      <c r="C12" s="21"/>
      <c r="D12" s="1"/>
      <c r="E12" s="58" t="s">
        <v>64</v>
      </c>
      <c r="F12" s="34" t="str">
        <f t="shared" si="0"/>
        <v/>
      </c>
      <c r="G12" s="28" t="str">
        <f>IF(IFERROR(VLOOKUP($C$14&amp;$E12,'Data - Survey Spec.'!$B$1:$G$167,6,FALSE),"")=0.5,0,H12)</f>
        <v/>
      </c>
      <c r="H12" s="27" t="str">
        <f>IFERROR(VLOOKUP($C$14&amp;$E12,'Data - Survey Spec.'!$B$1:$G$65,6,FALSE),"")</f>
        <v/>
      </c>
      <c r="I12" s="9"/>
      <c r="J12" s="35"/>
      <c r="K12" s="29"/>
      <c r="L12" s="23"/>
      <c r="M12" s="23"/>
      <c r="N12" s="5"/>
      <c r="O12" s="5"/>
    </row>
    <row r="13" spans="1:15" customFormat="1" ht="30.5" customHeight="1">
      <c r="A13" s="38" t="s">
        <v>86</v>
      </c>
      <c r="B13" s="385" t="s">
        <v>114</v>
      </c>
      <c r="C13" s="21"/>
      <c r="D13" s="1"/>
      <c r="E13" s="58" t="s">
        <v>130</v>
      </c>
      <c r="F13" s="34" t="str">
        <f t="shared" si="0"/>
        <v/>
      </c>
      <c r="G13" s="28" t="str">
        <f>IF(IFERROR(VLOOKUP($D$5&amp;$E13,'Data - Sector Spec.'!$C:$J,8,FALSE),"")=0.5,0,H13)</f>
        <v/>
      </c>
      <c r="H13" s="27" t="str">
        <f>IFERROR(VLOOKUP($D$5&amp;$E13,'Data - Sector Spec.'!$C:$J,8,FALSE),"")</f>
        <v/>
      </c>
      <c r="I13" s="9"/>
      <c r="J13" s="35"/>
      <c r="K13" s="29"/>
      <c r="L13" s="23"/>
      <c r="M13" s="23"/>
      <c r="N13" s="5"/>
      <c r="O13" s="5"/>
    </row>
    <row r="14" spans="1:15" customFormat="1" ht="30.5" customHeight="1">
      <c r="A14" s="38" t="s">
        <v>64</v>
      </c>
      <c r="B14" s="385" t="s">
        <v>116</v>
      </c>
      <c r="C14" s="21"/>
      <c r="D14" s="1"/>
      <c r="E14" s="465" t="s">
        <v>2086</v>
      </c>
      <c r="F14" s="34" t="str">
        <f t="shared" ref="F14" si="1">IFERROR(VLOOKUP(H14,$N$5:$O$8,2,FALSE),"")</f>
        <v/>
      </c>
      <c r="G14" s="28" t="str">
        <f>IF(IFERROR(VLOOKUP($D$5&amp;$E14,'Data - Sector Spec.'!$C:$J,8,FALSE),"")=0.5,0,H14)</f>
        <v/>
      </c>
      <c r="H14" s="27" t="str">
        <f>IFERROR(VLOOKUP($D$5&amp;$E14,'Data - Sector Spec.'!$C:$J,8,FALSE),"")</f>
        <v/>
      </c>
      <c r="I14" s="9"/>
      <c r="J14" s="35"/>
      <c r="K14" s="29"/>
      <c r="L14" s="23"/>
      <c r="M14" s="23"/>
      <c r="N14" s="5"/>
      <c r="O14" s="5"/>
    </row>
    <row r="15" spans="1:15" customFormat="1" ht="30.5" customHeight="1">
      <c r="A15" s="38" t="s">
        <v>69</v>
      </c>
      <c r="B15" s="385" t="s">
        <v>118</v>
      </c>
      <c r="C15" s="21"/>
      <c r="D15" s="1"/>
      <c r="E15" s="59" t="s">
        <v>69</v>
      </c>
      <c r="F15" s="34" t="str">
        <f>IFERROR(VLOOKUP(H15,$N$5:$O$8,2,FALSE),"")</f>
        <v/>
      </c>
      <c r="G15" s="28" t="str">
        <f>IF(IFERROR(VLOOKUP($C$15&amp;$E15,'Data - Survey Spec.'!$B$1:$G$167,6,FALSE),"")=0.5,0,H15)</f>
        <v/>
      </c>
      <c r="H15" s="27" t="str">
        <f>IFERROR(VLOOKUP($C$15&amp;$E15,'Data - Survey Spec.'!$B$1:$G$65,6,FALSE),"")</f>
        <v/>
      </c>
      <c r="I15" s="9"/>
      <c r="J15" s="35"/>
      <c r="K15" s="29"/>
      <c r="L15" s="23"/>
      <c r="M15" s="23"/>
      <c r="N15" s="5"/>
      <c r="O15" s="5"/>
    </row>
    <row r="16" spans="1:15" customFormat="1" ht="30.5" customHeight="1">
      <c r="A16" s="38" t="s">
        <v>129</v>
      </c>
      <c r="B16" s="385" t="s">
        <v>533</v>
      </c>
      <c r="C16" s="21"/>
      <c r="D16" s="1"/>
      <c r="E16" s="59" t="s">
        <v>705</v>
      </c>
      <c r="F16" s="34" t="str">
        <f>IFERROR(VLOOKUP(H16,$N$5:$O$8,2,FALSE),"")</f>
        <v/>
      </c>
      <c r="G16" s="28" t="str">
        <f>IF(IFERROR(VLOOKUP($C$11&amp;$E16,'Data - Survey Spec.'!$B$1:$G$167,6,FALSE),"")=0.5,0,H16)</f>
        <v/>
      </c>
      <c r="H16" s="27" t="str">
        <f>IFERROR(VLOOKUP($C$11&amp;$E16,'Data - Survey Spec.'!$B$2:$G$168,6,FALSE),"")</f>
        <v/>
      </c>
      <c r="I16" s="9"/>
      <c r="J16" s="35"/>
      <c r="K16" s="29"/>
      <c r="L16" s="23"/>
      <c r="M16" s="23"/>
      <c r="N16" s="5"/>
      <c r="O16" s="5"/>
    </row>
    <row r="17" spans="1:15" customFormat="1" ht="30.5" customHeight="1">
      <c r="A17" s="38" t="s">
        <v>136</v>
      </c>
      <c r="B17" s="385" t="s">
        <v>611</v>
      </c>
      <c r="C17" s="21"/>
      <c r="D17" s="1"/>
      <c r="E17" s="58" t="s">
        <v>149</v>
      </c>
      <c r="F17" s="34" t="str">
        <f>IFERROR(VLOOKUP(H17,$N$5:$O$8,2,FALSE),"")</f>
        <v/>
      </c>
      <c r="G17" s="28" t="str">
        <f>IF(IFERROR(VLOOKUP($D$5&amp;$E17,'Data - Sector Spec.'!$C:$J,8,FALSE),"")=0.5,0,H17)</f>
        <v/>
      </c>
      <c r="H17" s="27" t="str">
        <f>IFERROR(VLOOKUP($D$5&amp;$E17,'Data - Sector Spec.'!$C:$J,8,FALSE),"")</f>
        <v/>
      </c>
      <c r="I17" s="9"/>
      <c r="J17" s="35"/>
      <c r="K17" s="29"/>
      <c r="L17" s="23"/>
      <c r="M17" s="23"/>
      <c r="N17" s="5"/>
      <c r="O17" s="5"/>
    </row>
    <row r="18" spans="1:15" customFormat="1" ht="30.5" customHeight="1">
      <c r="A18" s="38" t="s">
        <v>648</v>
      </c>
      <c r="B18" s="385" t="s">
        <v>140</v>
      </c>
      <c r="C18" s="21"/>
      <c r="D18" s="1"/>
      <c r="E18" s="58" t="s">
        <v>79</v>
      </c>
      <c r="F18" s="34" t="str">
        <f>IFERROR(VLOOKUP(H18,$N$5:$O$8,2,FALSE),"")</f>
        <v/>
      </c>
      <c r="G18" s="28" t="str">
        <f>IF(IFERROR(VLOOKUP($C$12&amp;$E18,'Data - Survey Spec.'!$B$1:$G$167,6,FALSE),"")=0.5,0,H18)</f>
        <v/>
      </c>
      <c r="H18" s="27" t="str">
        <f>IFERROR(VLOOKUP($C$12&amp;$E18,'Data - Survey Spec.'!$B$1:$G$65,6,FALSE),"")</f>
        <v/>
      </c>
      <c r="I18" s="9"/>
      <c r="J18" s="35"/>
      <c r="K18" s="29"/>
      <c r="L18" s="23"/>
      <c r="M18" s="23"/>
      <c r="N18" s="5"/>
      <c r="O18" s="5"/>
    </row>
    <row r="19" spans="1:15" customFormat="1" ht="30.5" customHeight="1">
      <c r="A19" s="38" t="s">
        <v>649</v>
      </c>
      <c r="B19" s="385" t="s">
        <v>147</v>
      </c>
      <c r="C19" s="21"/>
      <c r="D19" s="1"/>
      <c r="E19" s="58" t="s">
        <v>86</v>
      </c>
      <c r="F19" s="34" t="str">
        <f>IFERROR(VLOOKUP(H19,$N$5:$O$8,2,FALSE),"")</f>
        <v/>
      </c>
      <c r="G19" s="28" t="str">
        <f>IF(IFERROR(VLOOKUP($C$13&amp;$E19,'Data - Survey Spec.'!$B$1:$G$167,6,FALSE),"")=0.5,0,H19)</f>
        <v/>
      </c>
      <c r="H19" s="27" t="str">
        <f>IFERROR(VLOOKUP($C$13&amp;$E19,'Data - Survey Spec.'!$B$1:$G$167,6,FALSE),"")</f>
        <v/>
      </c>
      <c r="L19" s="23"/>
      <c r="M19" s="23"/>
      <c r="N19" s="5"/>
      <c r="O19" s="5"/>
    </row>
    <row r="20" spans="1:15" customFormat="1" ht="30.5" customHeight="1">
      <c r="A20" s="38" t="s">
        <v>644</v>
      </c>
      <c r="B20" s="385" t="s">
        <v>157</v>
      </c>
      <c r="C20" s="21"/>
      <c r="D20" s="1"/>
      <c r="E20" s="42"/>
      <c r="F20" s="43"/>
      <c r="G20" s="43"/>
      <c r="H20" s="23"/>
      <c r="I20" s="23"/>
      <c r="J20" s="43"/>
      <c r="K20" s="44"/>
      <c r="L20" s="23"/>
      <c r="M20" s="23"/>
      <c r="N20" s="5"/>
      <c r="O20" s="5"/>
    </row>
    <row r="21" spans="1:15" customFormat="1" ht="30.5" customHeight="1">
      <c r="A21" s="38" t="s">
        <v>570</v>
      </c>
      <c r="B21" s="20" t="s">
        <v>165</v>
      </c>
      <c r="C21" s="21"/>
      <c r="D21" s="1"/>
      <c r="E21" s="56" t="s">
        <v>174</v>
      </c>
      <c r="F21" s="236"/>
      <c r="G21" s="236"/>
      <c r="H21" s="45"/>
      <c r="I21" s="56"/>
      <c r="J21" s="237"/>
      <c r="K21" s="238"/>
      <c r="L21" s="23"/>
      <c r="M21" s="23"/>
      <c r="N21" s="5"/>
      <c r="O21" s="5"/>
    </row>
    <row r="22" spans="1:15" customFormat="1" ht="30.5" customHeight="1">
      <c r="A22" s="5"/>
      <c r="B22" s="5"/>
      <c r="C22" s="5"/>
      <c r="D22" s="1"/>
      <c r="E22" s="63" t="s">
        <v>3</v>
      </c>
      <c r="F22" s="27" t="str">
        <f t="shared" ref="F22:F36" si="2">IFERROR(VLOOKUP(H22,$N$5:$O$8,2,FALSE),"")</f>
        <v/>
      </c>
      <c r="G22" s="28" t="str">
        <f>IF(IFERROR(VLOOKUP($C$8&amp;$E22,'Data - Survey Spec.'!$B$1:$G$167,6,FALSE),"")=0.5,0,H22)</f>
        <v/>
      </c>
      <c r="H22" s="27" t="str">
        <f>IFERROR(VLOOKUP($C$8&amp;$E22,'Data - Survey Spec.'!$B$1:$G$167,6,FALSE),"")</f>
        <v/>
      </c>
      <c r="I22" s="9"/>
      <c r="J22" s="29"/>
      <c r="K22" s="29"/>
      <c r="L22" s="23"/>
      <c r="M22" s="23"/>
      <c r="N22" s="5"/>
      <c r="O22" s="5"/>
    </row>
    <row r="23" spans="1:15" customFormat="1" ht="30.5" customHeight="1">
      <c r="A23" s="5"/>
      <c r="B23" s="5"/>
      <c r="C23" s="5"/>
      <c r="D23" s="1"/>
      <c r="E23" s="58" t="s">
        <v>18</v>
      </c>
      <c r="F23" s="34" t="str">
        <f t="shared" si="2"/>
        <v/>
      </c>
      <c r="G23" s="28" t="str">
        <f>IF(IFERROR(VLOOKUP($C$8&amp;$E$23,'Data - Survey Spec.'!$B$1:$G$167,6,FALSE),"")=0.5,0,H23)</f>
        <v/>
      </c>
      <c r="H23" s="27" t="str">
        <f>IFERROR(VLOOKUP(C8&amp;$E23,'Data - Survey Spec.'!$B$1:$G$167,6,FALSE),"")</f>
        <v/>
      </c>
      <c r="I23" s="9"/>
      <c r="J23" s="29"/>
      <c r="K23" s="29"/>
      <c r="L23" s="23"/>
      <c r="M23" s="23"/>
      <c r="N23" s="5"/>
      <c r="O23" s="5"/>
    </row>
    <row r="24" spans="1:15" customFormat="1" ht="30.5" customHeight="1">
      <c r="A24" s="5"/>
      <c r="B24" s="5"/>
      <c r="C24" s="5"/>
      <c r="D24" s="1"/>
      <c r="E24" s="58" t="s">
        <v>27</v>
      </c>
      <c r="F24" s="34" t="str">
        <f t="shared" si="2"/>
        <v/>
      </c>
      <c r="G24" s="28" t="str">
        <f>IF(IFERROR(VLOOKUP($C$16&amp;$E24,'Data - Survey Spec.'!$B$1:$G$167,6,FALSE),"")=0.5,0,H24)</f>
        <v/>
      </c>
      <c r="H24" s="27" t="str">
        <f>IFERROR(VLOOKUP($C$16&amp;$E24,'Data - Survey Spec.'!$B$1:$G$167,6,FALSE),"")</f>
        <v/>
      </c>
      <c r="I24" s="9"/>
      <c r="J24" s="29"/>
      <c r="K24" s="29"/>
      <c r="L24" s="23"/>
      <c r="M24" s="23"/>
      <c r="N24" s="5"/>
      <c r="O24" s="5"/>
    </row>
    <row r="25" spans="1:15" customFormat="1" ht="30.5" customHeight="1">
      <c r="A25" s="46"/>
      <c r="B25" s="46"/>
      <c r="C25" s="23"/>
      <c r="D25" s="1"/>
      <c r="E25" s="58" t="s">
        <v>100</v>
      </c>
      <c r="F25" s="34" t="str">
        <f t="shared" si="2"/>
        <v/>
      </c>
      <c r="G25" s="28" t="str">
        <f>IF(IFERROR(VLOOKUP($C$18&amp;$E25,'Data - Survey Spec.'!$B$1:$G$167,6,FALSE),"")=0.5,0,H25)</f>
        <v/>
      </c>
      <c r="H25" s="27" t="str">
        <f>IFERROR(VLOOKUP($C$18&amp;$E25,'Data - Survey Spec.'!$B$1:$G$167,6,FALSE),"")</f>
        <v/>
      </c>
      <c r="I25" s="9"/>
      <c r="J25" s="29"/>
      <c r="K25" s="29"/>
      <c r="L25" s="23"/>
      <c r="M25" s="23"/>
      <c r="N25" s="5"/>
      <c r="O25" s="5"/>
    </row>
    <row r="26" spans="1:15" customFormat="1" ht="30.5" customHeight="1">
      <c r="A26" s="46"/>
      <c r="B26" s="46"/>
      <c r="C26" s="23"/>
      <c r="D26" s="1"/>
      <c r="E26" s="58" t="s">
        <v>33</v>
      </c>
      <c r="F26" s="34" t="str">
        <f t="shared" si="2"/>
        <v/>
      </c>
      <c r="G26" s="28" t="str">
        <f>IF(IFERROR(VLOOKUP(C8&amp;$E26,'Data - Survey Spec.'!$B$1:$G$167,6,FALSE),"")=0.5,0,H26)</f>
        <v/>
      </c>
      <c r="H26" s="27" t="str">
        <f>IFERROR(VLOOKUP(C8&amp;$E26,'Data - Survey Spec.'!$B$1:$G$167,6,FALSE),"")</f>
        <v/>
      </c>
      <c r="I26" s="9"/>
      <c r="J26" s="29"/>
      <c r="K26" s="29"/>
      <c r="L26" s="23"/>
      <c r="M26" s="23"/>
      <c r="N26" s="5"/>
      <c r="O26" s="5"/>
    </row>
    <row r="27" spans="1:15" customFormat="1" ht="30.5" customHeight="1">
      <c r="A27" s="46"/>
      <c r="B27" s="46"/>
      <c r="C27" s="23"/>
      <c r="D27" s="1"/>
      <c r="E27" s="58" t="s">
        <v>39</v>
      </c>
      <c r="F27" s="34" t="str">
        <f t="shared" si="2"/>
        <v/>
      </c>
      <c r="G27" s="28" t="str">
        <f>IF(IFERROR(VLOOKUP($C$8&amp;$E27,'Data - Survey Spec.'!$B$1:$G$167,6,FALSE),"")=0.5,0,H27)</f>
        <v/>
      </c>
      <c r="H27" s="27" t="str">
        <f>IFERROR(VLOOKUP($C$8&amp;$E27,'Data - Survey Spec.'!$B$1:$G$167,6,FALSE),"")</f>
        <v/>
      </c>
      <c r="I27" s="9"/>
      <c r="J27" s="29"/>
      <c r="K27" s="29"/>
      <c r="L27" s="23"/>
      <c r="M27" s="23"/>
      <c r="N27" s="5"/>
      <c r="O27" s="5"/>
    </row>
    <row r="28" spans="1:15" customFormat="1" ht="30.5" customHeight="1">
      <c r="A28" s="46"/>
      <c r="B28" s="46"/>
      <c r="C28" s="23"/>
      <c r="D28" s="329"/>
      <c r="E28" s="328" t="s">
        <v>214</v>
      </c>
      <c r="F28" s="34" t="str">
        <f>IFERROR(VLOOKUP(H28,$N$5:$O$8,2,FALSE),"")</f>
        <v/>
      </c>
      <c r="G28" s="28" t="str">
        <f>IF(IFERROR(VLOOKUP($D$5&amp;$E28,'Data - Sector Spec.'!$C:$J,8,FALSE),"")=0.5,0,H28)</f>
        <v/>
      </c>
      <c r="H28" s="27" t="str">
        <f>IFERROR(VLOOKUP($D$5&amp;$E28,'Data - Sector Spec.'!$C:$J,8,FALSE),"")</f>
        <v/>
      </c>
      <c r="I28" s="9"/>
      <c r="J28" s="29"/>
      <c r="K28" s="29"/>
      <c r="L28" s="23"/>
      <c r="M28" s="23"/>
      <c r="N28" s="5"/>
      <c r="O28" s="5"/>
    </row>
    <row r="29" spans="1:15" customFormat="1" ht="30.5" customHeight="1">
      <c r="A29" s="46"/>
      <c r="D29" s="329"/>
      <c r="E29" s="58" t="s">
        <v>43</v>
      </c>
      <c r="F29" s="34" t="str">
        <f>IFERROR(VLOOKUP(H29,$N$5:$O$8,2,FALSE),"")</f>
        <v/>
      </c>
      <c r="G29" s="28" t="str">
        <f>IF(IFERROR(VLOOKUP($C$19&amp;$E29,'Data - Survey Spec.'!$B$1:$G$167,6,FALSE),"")=0.5,0,H29)</f>
        <v/>
      </c>
      <c r="H29" s="27" t="str">
        <f>IFERROR(VLOOKUP($C$19&amp;$E29,'Data - Survey Spec.'!$B$1:$G$167,6,FALSE),"")</f>
        <v/>
      </c>
      <c r="I29" s="9"/>
      <c r="J29" s="29"/>
      <c r="K29" s="29"/>
      <c r="L29" s="23"/>
      <c r="M29" s="23"/>
      <c r="N29" s="5"/>
      <c r="O29" s="5"/>
    </row>
    <row r="30" spans="1:15" customFormat="1" ht="30.5" customHeight="1">
      <c r="A30" s="46"/>
      <c r="B30" s="46"/>
      <c r="D30" s="329"/>
      <c r="E30" s="58" t="s">
        <v>51</v>
      </c>
      <c r="F30" s="34" t="str">
        <f>IFERROR(VLOOKUP(H30,$N$5:$O$8,2,FALSE),"")</f>
        <v/>
      </c>
      <c r="G30" s="28" t="str">
        <f>IF(IFERROR(VLOOKUP($C$18&amp;$E30,'Data - Survey Spec.'!$B$1:$G$167,6,FALSE),"")=0.5,0,H30)</f>
        <v/>
      </c>
      <c r="H30" s="27" t="str">
        <f>IFERROR(VLOOKUP($C$18&amp;$E30,'Data - Survey Spec.'!$B$1:$G$167,6,FALSE),"")</f>
        <v/>
      </c>
      <c r="I30" s="9"/>
      <c r="J30" s="29"/>
      <c r="K30" s="29"/>
      <c r="L30" s="23"/>
      <c r="M30" s="23"/>
      <c r="N30" s="5"/>
      <c r="O30" s="5"/>
    </row>
    <row r="31" spans="1:15" customFormat="1" ht="30.5" customHeight="1">
      <c r="A31" s="46"/>
      <c r="C31" s="23"/>
      <c r="D31" s="329"/>
      <c r="E31" s="58" t="s">
        <v>52</v>
      </c>
      <c r="F31" s="34" t="str">
        <f t="shared" si="2"/>
        <v>Medium relevance</v>
      </c>
      <c r="G31" s="28">
        <f>H31</f>
        <v>1</v>
      </c>
      <c r="H31" s="27">
        <v>1</v>
      </c>
      <c r="I31" s="9"/>
      <c r="J31" s="29"/>
      <c r="K31" s="29"/>
      <c r="L31" s="23"/>
      <c r="M31" s="23"/>
      <c r="N31" s="5"/>
      <c r="O31" s="5"/>
    </row>
    <row r="32" spans="1:15" customFormat="1" ht="30.5" customHeight="1">
      <c r="A32" s="46"/>
      <c r="B32" s="46"/>
      <c r="C32" s="23"/>
      <c r="D32" s="329"/>
      <c r="E32" s="58" t="s">
        <v>97</v>
      </c>
      <c r="F32" s="34" t="str">
        <f>IFERROR(VLOOKUP(H32,$N$5:$O$8,2,FALSE),"")</f>
        <v/>
      </c>
      <c r="G32" s="28" t="str">
        <f>IF(IFERROR(VLOOKUP($C$17&amp;$E32,'Data - Survey Spec.'!$B$1:$G$167,6,FALSE),"")=0.5,0,H$32)</f>
        <v/>
      </c>
      <c r="H32" s="27" t="str">
        <f>IFERROR(VLOOKUP($C$17&amp;$E32,'Data - Survey Spec.'!$B$1:$G$167,6,FALSE),"")</f>
        <v/>
      </c>
      <c r="I32" s="9"/>
      <c r="J32" s="29"/>
      <c r="K32" s="29"/>
      <c r="L32" s="23"/>
      <c r="M32" s="23"/>
      <c r="N32" s="5"/>
      <c r="O32" s="5"/>
    </row>
    <row r="33" spans="1:15" customFormat="1" ht="30.5" customHeight="1">
      <c r="A33" s="46"/>
      <c r="B33" s="46"/>
      <c r="C33" s="23"/>
      <c r="D33" s="23"/>
      <c r="E33" s="58" t="s">
        <v>2119</v>
      </c>
      <c r="F33" s="34" t="str">
        <f>IFERROR(VLOOKUP(H33,$N$5:$O$8,2,FALSE),"")</f>
        <v/>
      </c>
      <c r="G33" s="28" t="str">
        <f>IF(IFERROR(VLOOKUP($C$18&amp;$E33,'Data - Survey Spec.'!$B$1:$G$167,6,FALSE),"")=0.5,0,H33)</f>
        <v/>
      </c>
      <c r="H33" s="27" t="str">
        <f>IFERROR(VLOOKUP($C$18&amp;$E33,'Data - Survey Spec.'!$B$1:$G$167,6,FALSE),"")</f>
        <v/>
      </c>
      <c r="I33" s="9"/>
      <c r="J33" s="29"/>
      <c r="K33" s="29"/>
      <c r="L33" s="23"/>
      <c r="M33" s="23"/>
      <c r="N33" s="5"/>
      <c r="O33" s="5"/>
    </row>
    <row r="34" spans="1:15" customFormat="1" ht="30.5" customHeight="1">
      <c r="D34" s="1"/>
      <c r="E34" s="58" t="s">
        <v>59</v>
      </c>
      <c r="F34" s="34" t="str">
        <f t="shared" si="2"/>
        <v/>
      </c>
      <c r="G34" s="28" t="str">
        <f>IF(IFERROR(VLOOKUP($C$8&amp;$E34,'Data - Survey Spec.'!$B$1:$G$167,6,FALSE),"")=0.5,0,H34)</f>
        <v/>
      </c>
      <c r="H34" s="27" t="str">
        <f>IFERROR(VLOOKUP($C$8&amp;$E34,'Data - Survey Spec.'!$B$1:$G$167,6,FALSE),"")</f>
        <v/>
      </c>
      <c r="I34" s="9"/>
      <c r="J34" s="29"/>
      <c r="K34" s="29"/>
      <c r="L34" s="23"/>
      <c r="M34" s="23"/>
      <c r="N34" s="5"/>
      <c r="O34" s="5"/>
    </row>
    <row r="35" spans="1:15" customFormat="1" ht="30.5" customHeight="1">
      <c r="A35" s="46"/>
      <c r="B35" s="46"/>
      <c r="C35" s="23"/>
      <c r="D35" s="23"/>
      <c r="E35" s="58" t="s">
        <v>105</v>
      </c>
      <c r="F35" s="34" t="str">
        <f t="shared" si="2"/>
        <v/>
      </c>
      <c r="G35" s="28" t="str">
        <f>IF(IFERROR(VLOOKUP($C$20&amp;$E35,'Data - Survey Spec.'!$B$1:$G$167,6,FALSE),"")=0.5,0,H35)</f>
        <v/>
      </c>
      <c r="H35" s="27" t="str">
        <f>IFERROR(VLOOKUP($C$20&amp;$E35,'Data - Survey Spec.'!$B$1:$G$167,6,FALSE),"")</f>
        <v/>
      </c>
      <c r="I35" s="9"/>
      <c r="J35" s="29"/>
      <c r="K35" s="29"/>
      <c r="L35" s="23"/>
      <c r="M35" s="23"/>
      <c r="N35" s="5"/>
      <c r="O35" s="5"/>
    </row>
    <row r="36" spans="1:15" customFormat="1" ht="30.5" customHeight="1">
      <c r="A36" s="46"/>
      <c r="B36" s="46"/>
      <c r="C36" s="23"/>
      <c r="D36" s="23"/>
      <c r="E36" s="58" t="s">
        <v>73</v>
      </c>
      <c r="F36" s="34" t="str">
        <f t="shared" si="2"/>
        <v/>
      </c>
      <c r="G36" s="28" t="str">
        <f>IF(IFERROR(VLOOKUP($C$19&amp;$E36,'Data - Survey Spec.'!$B$1:$G$167,6,FALSE),"")=0.5,0,H36)</f>
        <v/>
      </c>
      <c r="H36" s="27" t="str">
        <f>IFERROR(VLOOKUP($C$19&amp;$E36,'Data - Survey Spec.'!$B$1:$G$167,6,FALSE),"")</f>
        <v/>
      </c>
      <c r="I36" s="9"/>
      <c r="J36" s="29"/>
      <c r="K36" s="29"/>
      <c r="L36" s="23"/>
      <c r="M36" s="23"/>
      <c r="N36" s="5"/>
      <c r="O36" s="5"/>
    </row>
    <row r="37" spans="1:15" customFormat="1" ht="30.5" customHeight="1">
      <c r="A37" s="46"/>
      <c r="B37" s="46"/>
      <c r="C37" s="23"/>
      <c r="D37" s="23"/>
      <c r="E37" s="58" t="s">
        <v>76</v>
      </c>
      <c r="F37" s="47" t="str">
        <f>VLOOKUP(H37,$N$5:$O$8,2,FALSE)</f>
        <v>Medium relevance</v>
      </c>
      <c r="G37" s="28">
        <f>H37</f>
        <v>1</v>
      </c>
      <c r="H37" s="27">
        <v>1</v>
      </c>
      <c r="I37" s="9"/>
      <c r="J37" s="29"/>
      <c r="K37" s="29"/>
      <c r="L37" s="23"/>
      <c r="M37" s="23"/>
      <c r="N37" s="5"/>
      <c r="O37" s="5"/>
    </row>
    <row r="38" spans="1:15" customFormat="1" ht="30.5" customHeight="1">
      <c r="A38" s="46"/>
      <c r="B38" s="46"/>
      <c r="C38" s="23"/>
      <c r="D38" s="23"/>
      <c r="E38" s="42"/>
      <c r="F38" s="48"/>
      <c r="G38" s="48"/>
      <c r="H38" s="49"/>
      <c r="I38" s="9"/>
      <c r="J38" s="48"/>
      <c r="K38" s="50"/>
      <c r="L38" s="23"/>
      <c r="M38" s="23"/>
      <c r="N38" s="5"/>
      <c r="O38" s="5"/>
    </row>
    <row r="39" spans="1:15" customFormat="1" ht="30.5" customHeight="1">
      <c r="A39" s="46"/>
      <c r="B39" s="46"/>
      <c r="C39" s="23"/>
      <c r="D39" s="23"/>
      <c r="E39" s="56" t="s">
        <v>255</v>
      </c>
      <c r="F39" s="56"/>
      <c r="G39" s="56"/>
      <c r="H39" s="51"/>
      <c r="I39" s="348"/>
      <c r="J39" s="349"/>
      <c r="K39" s="350"/>
      <c r="L39" s="23"/>
      <c r="M39" s="23"/>
      <c r="N39" s="5"/>
      <c r="O39" s="5"/>
    </row>
    <row r="40" spans="1:15" customFormat="1" ht="30.5" customHeight="1">
      <c r="A40" s="46"/>
      <c r="B40" s="46"/>
      <c r="C40" s="23"/>
      <c r="D40" s="23"/>
      <c r="E40" s="57" t="s">
        <v>108</v>
      </c>
      <c r="F40" s="27" t="str">
        <f>IFERROR(VLOOKUP(G40,$N$5:$O$8,2,FALSE),"")</f>
        <v/>
      </c>
      <c r="G40" s="28" t="str">
        <f>IF(IFERROR(VLOOKUP($C$21&amp;$E40,'Data - Survey Spec.'!$B$1:$G$167,6,FALSE),"")=0.5,0,H40)</f>
        <v/>
      </c>
      <c r="H40" s="27" t="str">
        <f>IFERROR(VLOOKUP($C$21&amp;$E$40,'Data - Survey Spec.'!$B$1:$G$167,6,FALSE),"")</f>
        <v/>
      </c>
      <c r="I40" s="9"/>
      <c r="J40" s="29"/>
      <c r="K40" s="29"/>
      <c r="L40" s="23"/>
      <c r="M40" s="23"/>
      <c r="N40" s="5"/>
      <c r="O40" s="5"/>
    </row>
    <row r="41" spans="1:15" customFormat="1" ht="30.5" customHeight="1">
      <c r="A41" s="46"/>
      <c r="B41" s="46"/>
      <c r="C41" s="23"/>
      <c r="D41" s="23"/>
      <c r="E41" s="58" t="s">
        <v>110</v>
      </c>
      <c r="F41" s="34" t="str">
        <f>IFERROR(VLOOKUP(G41,$N$5:$O$8,2,FALSE),"")</f>
        <v/>
      </c>
      <c r="G41" s="28" t="str">
        <f>IF(IFERROR(VLOOKUP($C$21&amp;$E41,'Data - Survey Spec.'!$B$1:$G$167,6,FALSE),"")=0.5,0,H41)</f>
        <v/>
      </c>
      <c r="H41" s="27" t="str">
        <f>IFERROR(VLOOKUP($C$21&amp;$E$41,'Data - Survey Spec.'!$B$1:$G$167,6,FALSE),"")</f>
        <v/>
      </c>
      <c r="I41" s="9"/>
      <c r="J41" s="35"/>
      <c r="K41" s="29"/>
      <c r="L41" s="23"/>
      <c r="M41" s="23"/>
      <c r="N41" s="5"/>
      <c r="O41" s="5"/>
    </row>
    <row r="42" spans="1:15" customFormat="1" ht="30.5" customHeight="1">
      <c r="A42" s="46"/>
      <c r="B42" s="46"/>
      <c r="C42" s="23"/>
      <c r="D42" s="23"/>
      <c r="E42" s="59" t="s">
        <v>269</v>
      </c>
      <c r="F42" s="34" t="str">
        <f t="shared" ref="F42:F55" si="3">IFERROR(VLOOKUP(H42,$N$5:$O$8,2,FALSE),"")</f>
        <v>Medium relevance</v>
      </c>
      <c r="G42" s="28">
        <f>H42</f>
        <v>1</v>
      </c>
      <c r="H42" s="27">
        <v>1</v>
      </c>
      <c r="I42" s="9"/>
      <c r="J42" s="35"/>
      <c r="K42" s="29"/>
      <c r="L42" s="23"/>
      <c r="M42" s="23"/>
      <c r="N42" s="5"/>
      <c r="O42" s="5"/>
    </row>
    <row r="43" spans="1:15" customFormat="1" ht="30.5" customHeight="1">
      <c r="A43" s="46"/>
      <c r="B43" s="46"/>
      <c r="C43" s="23"/>
      <c r="D43" s="23"/>
      <c r="E43" s="58" t="s">
        <v>12</v>
      </c>
      <c r="F43" s="34" t="str">
        <f t="shared" si="3"/>
        <v/>
      </c>
      <c r="G43" s="28" t="str">
        <f>IF(IFERROR(VLOOKUP($C$8&amp;$E43,'Data - Survey Spec.'!$B$1:$G$167,6,FALSE),"")=0.5,0,H43)</f>
        <v/>
      </c>
      <c r="H43" s="27" t="str">
        <f>IFERROR(VLOOKUP($C$8&amp;$E43,'Data - Survey Spec.'!$B$1:$G$167,6,FALSE),"")</f>
        <v/>
      </c>
      <c r="I43" s="9"/>
      <c r="J43" s="35"/>
      <c r="K43" s="29"/>
      <c r="L43" s="23"/>
      <c r="M43" s="23"/>
      <c r="N43" s="5"/>
      <c r="O43" s="5"/>
    </row>
    <row r="44" spans="1:15" customFormat="1" ht="30.5" customHeight="1">
      <c r="A44" s="46"/>
      <c r="B44" s="46"/>
      <c r="C44" s="23"/>
      <c r="D44" s="23"/>
      <c r="E44" s="59" t="s">
        <v>113</v>
      </c>
      <c r="F44" s="34" t="str">
        <f t="shared" si="3"/>
        <v/>
      </c>
      <c r="G44" s="28" t="str">
        <f>IF(IFERROR(VLOOKUP($C$21&amp;$E44,'Data - Survey Spec.'!$B$1:$G$167,6,FALSE),"")=0.5,0,H44)</f>
        <v/>
      </c>
      <c r="H44" s="27" t="str">
        <f>IFERROR(VLOOKUP($C$21&amp;$E$44,'Data - Survey Spec.'!$B$1:$G$167,6,FALSE),"")</f>
        <v/>
      </c>
      <c r="I44" s="9"/>
      <c r="J44" s="35"/>
      <c r="K44" s="29"/>
      <c r="L44" s="23"/>
      <c r="M44" s="23"/>
      <c r="N44" s="5"/>
      <c r="O44" s="5"/>
    </row>
    <row r="45" spans="1:15" customFormat="1" ht="30.5" customHeight="1">
      <c r="A45" s="46"/>
      <c r="B45" s="46"/>
      <c r="C45" s="23"/>
      <c r="D45" s="23"/>
      <c r="E45" s="59" t="s">
        <v>283</v>
      </c>
      <c r="F45" s="34" t="str">
        <f t="shared" si="3"/>
        <v>Medium relevance</v>
      </c>
      <c r="G45" s="28">
        <f>H45</f>
        <v>1</v>
      </c>
      <c r="H45" s="27">
        <v>1</v>
      </c>
      <c r="I45" s="9"/>
      <c r="J45" s="35"/>
      <c r="K45" s="29"/>
      <c r="L45" s="23"/>
      <c r="M45" s="23"/>
      <c r="N45" s="5"/>
      <c r="O45" s="5"/>
    </row>
    <row r="46" spans="1:15" customFormat="1" ht="30.5" customHeight="1">
      <c r="A46" s="46"/>
      <c r="B46" s="46"/>
      <c r="C46" s="23"/>
      <c r="D46" s="23"/>
      <c r="E46" s="59" t="s">
        <v>284</v>
      </c>
      <c r="F46" s="34" t="str">
        <f t="shared" si="3"/>
        <v/>
      </c>
      <c r="G46" s="28" t="str">
        <f>IF(IFERROR(VLOOKUP($D$5&amp;$E46,'Data - Sector Spec.'!$C:$J,8,FALSE),"")=0.5,0,H46)</f>
        <v/>
      </c>
      <c r="H46" s="27" t="str">
        <f>IFERROR(VLOOKUP($D$5&amp;$E46,'Data - Sector Spec.'!$C:$J,8,FALSE),"")</f>
        <v/>
      </c>
      <c r="I46" s="9"/>
      <c r="J46" s="35"/>
      <c r="K46" s="29"/>
      <c r="L46" s="23"/>
      <c r="M46" s="23"/>
      <c r="N46" s="5"/>
      <c r="O46" s="5"/>
    </row>
    <row r="47" spans="1:15" customFormat="1" ht="30.5" customHeight="1">
      <c r="A47" s="46"/>
      <c r="B47" s="46"/>
      <c r="C47" s="23"/>
      <c r="D47" s="23"/>
      <c r="E47" s="58" t="s">
        <v>290</v>
      </c>
      <c r="F47" s="34" t="str">
        <f t="shared" si="3"/>
        <v/>
      </c>
      <c r="G47" s="28" t="str">
        <f>IF(IFERROR(VLOOKUP($D$5&amp;$E47,'Data - Sector Spec.'!$C:$J,8,FALSE),"")=0.5,0,H47)</f>
        <v/>
      </c>
      <c r="H47" s="27" t="str">
        <f>IFERROR(VLOOKUP($D$5&amp;$E47,'Data - Sector Spec.'!$C:$J,8,FALSE),"")</f>
        <v/>
      </c>
      <c r="I47" s="9"/>
      <c r="J47" s="35"/>
      <c r="K47" s="29"/>
      <c r="L47" s="23"/>
      <c r="M47" s="23"/>
      <c r="N47" s="5"/>
      <c r="O47" s="5"/>
    </row>
    <row r="48" spans="1:15" customFormat="1" ht="30.5" customHeight="1">
      <c r="A48" s="46"/>
      <c r="B48" s="46"/>
      <c r="C48" s="23"/>
      <c r="D48" s="23"/>
      <c r="E48" s="59" t="s">
        <v>295</v>
      </c>
      <c r="F48" s="34" t="str">
        <f t="shared" si="3"/>
        <v>Medium relevance</v>
      </c>
      <c r="G48" s="28">
        <f>H48</f>
        <v>1</v>
      </c>
      <c r="H48" s="27">
        <v>1</v>
      </c>
      <c r="I48" s="9"/>
      <c r="J48" s="35"/>
      <c r="K48" s="29"/>
      <c r="L48" s="23"/>
      <c r="M48" s="23"/>
      <c r="N48" s="5"/>
      <c r="O48" s="5"/>
    </row>
    <row r="49" spans="1:15" customFormat="1" ht="30.5" customHeight="1">
      <c r="A49" s="52"/>
      <c r="B49" s="46"/>
      <c r="C49" s="23"/>
      <c r="D49" s="23"/>
      <c r="E49" s="60" t="s">
        <v>107</v>
      </c>
      <c r="F49" s="34" t="str">
        <f t="shared" si="3"/>
        <v/>
      </c>
      <c r="G49" s="28" t="str">
        <f>IF(IFERROR(VLOOKUP($C$21&amp;$E49,'Data - Survey Spec.'!$B$1:$G$167,6,FALSE),"")=0.5,0,H49)</f>
        <v/>
      </c>
      <c r="H49" s="27" t="str">
        <f>IFERROR(VLOOKUP($C$21&amp;$E$49,'Data - Survey Spec.'!$B$1:$G$175,6,FALSE),"")</f>
        <v/>
      </c>
      <c r="I49" s="9"/>
      <c r="J49" s="35"/>
      <c r="K49" s="29"/>
      <c r="L49" s="23"/>
      <c r="M49" s="23"/>
      <c r="N49" s="5"/>
      <c r="O49" s="5"/>
    </row>
    <row r="50" spans="1:15" customFormat="1" ht="30.5" customHeight="1">
      <c r="A50" s="52"/>
      <c r="B50" s="46"/>
      <c r="C50" s="23"/>
      <c r="D50" s="23"/>
      <c r="E50" s="61" t="s">
        <v>38</v>
      </c>
      <c r="F50" s="53" t="str">
        <f t="shared" si="3"/>
        <v>Medium relevance</v>
      </c>
      <c r="G50" s="28">
        <f>H50</f>
        <v>1</v>
      </c>
      <c r="H50" s="27">
        <v>1</v>
      </c>
      <c r="I50" s="9"/>
      <c r="J50" s="35"/>
      <c r="K50" s="29"/>
      <c r="L50" s="23"/>
      <c r="M50" s="23"/>
      <c r="N50" s="5"/>
      <c r="O50" s="5"/>
    </row>
    <row r="51" spans="1:15" customFormat="1" ht="30.5" customHeight="1">
      <c r="A51" s="52"/>
      <c r="B51" s="46"/>
      <c r="C51" s="23"/>
      <c r="D51" s="23"/>
      <c r="E51" s="61" t="s">
        <v>55</v>
      </c>
      <c r="F51" s="53" t="str">
        <f t="shared" si="3"/>
        <v/>
      </c>
      <c r="G51" s="28" t="str">
        <f>IF(IFERROR(VLOOKUP($C$21&amp;$E51,'Data - Survey Spec.'!$B$1:$G$167,6,FALSE),"")=0.5,0,H51)</f>
        <v/>
      </c>
      <c r="H51" s="27" t="str">
        <f>IFERROR(VLOOKUP($C$21&amp;$E$51,'Data - Survey Spec.'!$B$1:$G$167,6,FALSE),"")</f>
        <v/>
      </c>
      <c r="I51" s="9"/>
      <c r="J51" s="35"/>
      <c r="K51" s="29"/>
      <c r="L51" s="23"/>
      <c r="M51" s="23"/>
      <c r="N51" s="5"/>
      <c r="O51" s="5"/>
    </row>
    <row r="52" spans="1:15" customFormat="1" ht="30.5" customHeight="1">
      <c r="A52" s="52"/>
      <c r="B52" s="46"/>
      <c r="C52" s="23"/>
      <c r="D52" s="23"/>
      <c r="E52" s="61" t="s">
        <v>67</v>
      </c>
      <c r="F52" s="53" t="str">
        <f t="shared" si="3"/>
        <v/>
      </c>
      <c r="G52" s="28" t="str">
        <f>IF(IFERROR(VLOOKUP($C$8&amp;$E52,'Data - Survey Spec.'!$B$1:$G$167,6,FALSE),"")=0.5,0,H52)</f>
        <v/>
      </c>
      <c r="H52" s="27" t="str">
        <f>IFERROR(VLOOKUP($C$8&amp;$E52,'Data - Survey Spec.'!$B$1:$G$167,6,FALSE),"")</f>
        <v/>
      </c>
      <c r="I52" s="9"/>
      <c r="J52" s="35"/>
      <c r="K52" s="29"/>
      <c r="L52" s="23"/>
      <c r="M52" s="23"/>
      <c r="N52" s="5"/>
      <c r="O52" s="5"/>
    </row>
    <row r="53" spans="1:15" customFormat="1" ht="30.5" customHeight="1">
      <c r="A53" s="52"/>
      <c r="B53" s="46"/>
      <c r="C53" s="23"/>
      <c r="D53" s="23"/>
      <c r="E53" s="61" t="s">
        <v>71</v>
      </c>
      <c r="F53" s="53" t="str">
        <f t="shared" si="3"/>
        <v/>
      </c>
      <c r="G53" s="28" t="str">
        <f>IF(IFERROR(VLOOKUP($C$8&amp;$E53,'Data - Survey Spec.'!$B$1:$G$167,6,FALSE),"")=0.5,0,H53)</f>
        <v/>
      </c>
      <c r="H53" s="27" t="str">
        <f>IFERROR(VLOOKUP($C$8&amp;$E53,'Data - Survey Spec.'!$B$1:$G$167,6,FALSE),"")</f>
        <v/>
      </c>
      <c r="I53" s="9"/>
      <c r="J53" s="35"/>
      <c r="K53" s="29"/>
      <c r="L53" s="23"/>
      <c r="M53" s="23"/>
      <c r="N53" s="5"/>
      <c r="O53" s="5"/>
    </row>
    <row r="54" spans="1:15" customFormat="1" ht="30.5" customHeight="1">
      <c r="A54" s="52"/>
      <c r="B54" s="46"/>
      <c r="C54" s="23"/>
      <c r="D54" s="23"/>
      <c r="E54" s="62" t="s">
        <v>318</v>
      </c>
      <c r="F54" s="53" t="str">
        <f t="shared" si="3"/>
        <v>Medium relevance</v>
      </c>
      <c r="G54" s="28">
        <f>H54</f>
        <v>1</v>
      </c>
      <c r="H54" s="27">
        <v>1</v>
      </c>
      <c r="I54" s="9"/>
      <c r="J54" s="35"/>
      <c r="K54" s="29"/>
      <c r="L54" s="23"/>
      <c r="M54" s="23"/>
      <c r="N54" s="5"/>
      <c r="O54" s="5"/>
    </row>
    <row r="55" spans="1:15" customFormat="1" ht="30.5" customHeight="1">
      <c r="A55" s="52"/>
      <c r="B55" s="46"/>
      <c r="C55" s="23"/>
      <c r="D55" s="23"/>
      <c r="E55" s="61" t="s">
        <v>89</v>
      </c>
      <c r="F55" s="53" t="str">
        <f t="shared" si="3"/>
        <v/>
      </c>
      <c r="G55" s="28" t="str">
        <f>IF(IFERROR(VLOOKUP($C$8&amp;$E55,'Data - Survey Spec.'!$B$1:$G$167,6,FALSE),"")=0.5,0,H55)</f>
        <v/>
      </c>
      <c r="H55" s="27" t="str">
        <f>IFERROR(VLOOKUP($C$8&amp;$E55,'Data - Survey Spec.'!$B$1:$G$167,6,FALSE),"")</f>
        <v/>
      </c>
      <c r="I55" s="9"/>
      <c r="J55" s="35"/>
      <c r="K55" s="29"/>
      <c r="L55" s="23"/>
      <c r="M55" s="23"/>
      <c r="N55" s="5"/>
      <c r="O55" s="5"/>
    </row>
    <row r="56" spans="1:15" customFormat="1" ht="30.5" customHeight="1">
      <c r="A56" s="23"/>
      <c r="B56" s="46"/>
      <c r="C56" s="23"/>
      <c r="D56" s="23"/>
      <c r="E56" s="23"/>
      <c r="F56" s="54"/>
      <c r="G56" s="54"/>
      <c r="H56" s="23"/>
      <c r="I56" s="23"/>
      <c r="J56" s="5"/>
      <c r="K56" s="5"/>
      <c r="L56" s="23"/>
      <c r="M56" s="23"/>
      <c r="N56" s="5"/>
      <c r="O56" s="5"/>
    </row>
    <row r="57" spans="1:15" customFormat="1" ht="30.5" hidden="1" customHeight="1">
      <c r="A57" s="23"/>
      <c r="B57" s="46"/>
      <c r="C57" s="23"/>
      <c r="D57" s="23"/>
      <c r="E57" s="23"/>
      <c r="F57" s="54"/>
      <c r="G57" s="54"/>
      <c r="H57" s="23"/>
      <c r="I57" s="23"/>
      <c r="J57" s="5"/>
      <c r="K57" s="5"/>
      <c r="L57" s="23"/>
      <c r="M57" s="23"/>
      <c r="N57" s="5"/>
      <c r="O57" s="5"/>
    </row>
    <row r="58" spans="1:15" customFormat="1" hidden="1">
      <c r="A58" s="23"/>
      <c r="B58" s="46"/>
      <c r="C58" s="23"/>
      <c r="D58" s="23"/>
      <c r="H58" s="1"/>
      <c r="J58" s="5"/>
      <c r="K58" s="5"/>
      <c r="L58" s="23"/>
      <c r="M58" s="23"/>
      <c r="N58" s="5"/>
      <c r="O58" s="5"/>
    </row>
    <row r="59" spans="1:15" customFormat="1" hidden="1">
      <c r="A59" s="23"/>
      <c r="B59" s="46"/>
      <c r="C59" s="23"/>
      <c r="D59" s="23"/>
      <c r="H59" s="1"/>
      <c r="J59" s="5"/>
      <c r="K59" s="5"/>
      <c r="L59" s="23"/>
      <c r="M59" s="23"/>
      <c r="N59" s="5"/>
      <c r="O59" s="5"/>
    </row>
    <row r="60" spans="1:15" customFormat="1" hidden="1">
      <c r="A60" s="23"/>
      <c r="B60" s="46"/>
      <c r="D60" s="1"/>
      <c r="H60" s="1"/>
      <c r="J60" s="5"/>
      <c r="K60" s="5"/>
      <c r="L60" s="23"/>
      <c r="M60" s="23"/>
      <c r="N60" s="5"/>
      <c r="O60" s="5"/>
    </row>
    <row r="61" spans="1:15" customFormat="1" hidden="1">
      <c r="A61" s="23"/>
      <c r="B61" s="46"/>
      <c r="D61" s="1"/>
      <c r="H61" s="1"/>
      <c r="J61" s="5"/>
      <c r="K61" s="5"/>
      <c r="L61" s="23"/>
      <c r="M61" s="23"/>
      <c r="N61" s="5"/>
      <c r="O61" s="5"/>
    </row>
    <row r="62" spans="1:15" customFormat="1" hidden="1">
      <c r="D62" s="1"/>
      <c r="H62" s="1"/>
    </row>
    <row r="63" spans="1:15" customFormat="1" hidden="1">
      <c r="D63" s="1"/>
      <c r="H63" s="1"/>
    </row>
    <row r="64" spans="1:15" customFormat="1" hidden="1">
      <c r="D64" s="1"/>
      <c r="H64" s="1"/>
    </row>
    <row r="65" spans="4:8" customFormat="1" hidden="1">
      <c r="D65" s="1"/>
      <c r="H65" s="1"/>
    </row>
    <row r="66" spans="4:8" customFormat="1" hidden="1">
      <c r="D66" s="1"/>
      <c r="H66" s="1"/>
    </row>
    <row r="67" spans="4:8" customFormat="1" hidden="1">
      <c r="D67" s="1"/>
      <c r="H67" s="1"/>
    </row>
    <row r="68" spans="4:8" customFormat="1" hidden="1">
      <c r="D68" s="1"/>
      <c r="H68" s="1"/>
    </row>
    <row r="69" spans="4:8" customFormat="1" hidden="1">
      <c r="D69" s="1"/>
      <c r="H69" s="1"/>
    </row>
    <row r="70" spans="4:8" customFormat="1" hidden="1">
      <c r="D70" s="1"/>
      <c r="H70" s="1"/>
    </row>
    <row r="71" spans="4:8" customFormat="1" hidden="1">
      <c r="D71" s="1"/>
      <c r="H71" s="1"/>
    </row>
    <row r="72" spans="4:8" customFormat="1" hidden="1">
      <c r="D72" s="1"/>
      <c r="H72" s="1"/>
    </row>
    <row r="73" spans="4:8" customFormat="1" hidden="1">
      <c r="D73" s="1"/>
      <c r="H73" s="1"/>
    </row>
    <row r="74" spans="4:8" customFormat="1" hidden="1">
      <c r="D74" s="1"/>
      <c r="H74" s="1"/>
    </row>
    <row r="75" spans="4:8" customFormat="1" hidden="1">
      <c r="D75" s="1"/>
      <c r="H75" s="1"/>
    </row>
    <row r="76" spans="4:8" customFormat="1" hidden="1">
      <c r="D76" s="1"/>
      <c r="H76" s="1"/>
    </row>
    <row r="77" spans="4:8" customFormat="1" hidden="1">
      <c r="D77" s="1"/>
      <c r="H77" s="1"/>
    </row>
    <row r="78" spans="4:8" customFormat="1" hidden="1">
      <c r="D78" s="1"/>
      <c r="H78" s="1"/>
    </row>
    <row r="79" spans="4:8" customFormat="1" hidden="1">
      <c r="D79" s="1"/>
      <c r="H79" s="1"/>
    </row>
    <row r="80" spans="4:8" customFormat="1" hidden="1">
      <c r="D80" s="1"/>
      <c r="H80" s="1"/>
    </row>
    <row r="81" spans="4:8" customFormat="1" hidden="1">
      <c r="D81" s="1"/>
      <c r="H81" s="1"/>
    </row>
    <row r="82" spans="4:8" customFormat="1" hidden="1">
      <c r="D82" s="1"/>
      <c r="H82" s="1"/>
    </row>
    <row r="83" spans="4:8" customFormat="1" hidden="1">
      <c r="D83" s="1"/>
      <c r="H83" s="1"/>
    </row>
    <row r="84" spans="4:8" customFormat="1" hidden="1">
      <c r="D84" s="1"/>
      <c r="H84" s="1"/>
    </row>
    <row r="85" spans="4:8" customFormat="1" hidden="1">
      <c r="D85" s="1"/>
      <c r="H85" s="1"/>
    </row>
    <row r="86" spans="4:8" customFormat="1" hidden="1">
      <c r="D86" s="1"/>
      <c r="H86" s="1"/>
    </row>
    <row r="87" spans="4:8" customFormat="1" hidden="1">
      <c r="D87" s="1"/>
      <c r="H87" s="1"/>
    </row>
    <row r="88" spans="4:8" customFormat="1" hidden="1">
      <c r="D88" s="1"/>
      <c r="H88" s="1"/>
    </row>
    <row r="89" spans="4:8" customFormat="1" hidden="1">
      <c r="D89" s="1"/>
      <c r="H89" s="1"/>
    </row>
    <row r="90" spans="4:8" customFormat="1" hidden="1">
      <c r="D90" s="1"/>
      <c r="H90" s="1"/>
    </row>
    <row r="91" spans="4:8" customFormat="1" hidden="1">
      <c r="D91" s="1"/>
      <c r="H91" s="1"/>
    </row>
    <row r="92" spans="4:8" customFormat="1" hidden="1">
      <c r="D92" s="1"/>
      <c r="H92" s="1"/>
    </row>
    <row r="93" spans="4:8" customFormat="1" hidden="1">
      <c r="D93" s="1"/>
      <c r="H93" s="1"/>
    </row>
    <row r="94" spans="4:8" customFormat="1" hidden="1">
      <c r="D94" s="1"/>
      <c r="H94" s="1"/>
    </row>
    <row r="95" spans="4:8" customFormat="1" hidden="1">
      <c r="D95" s="1"/>
      <c r="H95" s="1"/>
    </row>
    <row r="96" spans="4:8" customFormat="1" hidden="1">
      <c r="D96" s="1"/>
      <c r="H96" s="1"/>
    </row>
    <row r="97" spans="4:8" customFormat="1" hidden="1">
      <c r="D97" s="1"/>
      <c r="H97" s="1"/>
    </row>
    <row r="98" spans="4:8" customFormat="1" hidden="1">
      <c r="D98" s="1"/>
      <c r="H98" s="1"/>
    </row>
    <row r="99" spans="4:8" customFormat="1" hidden="1">
      <c r="D99" s="1"/>
      <c r="H99" s="1"/>
    </row>
    <row r="100" spans="4:8" customFormat="1" hidden="1">
      <c r="D100" s="1"/>
      <c r="H100" s="1"/>
    </row>
    <row r="101" spans="4:8" customFormat="1" hidden="1">
      <c r="D101" s="1"/>
      <c r="H101" s="1"/>
    </row>
    <row r="102" spans="4:8" customFormat="1" hidden="1">
      <c r="D102" s="1"/>
      <c r="H102" s="1"/>
    </row>
    <row r="103" spans="4:8" customFormat="1" hidden="1">
      <c r="D103" s="1"/>
      <c r="H103" s="1"/>
    </row>
    <row r="104" spans="4:8" customFormat="1" hidden="1">
      <c r="D104" s="1"/>
      <c r="H104" s="1"/>
    </row>
    <row r="105" spans="4:8" customFormat="1" hidden="1">
      <c r="D105" s="1"/>
      <c r="H105" s="1"/>
    </row>
    <row r="106" spans="4:8" customFormat="1" hidden="1">
      <c r="D106" s="1"/>
      <c r="H106" s="1"/>
    </row>
    <row r="107" spans="4:8" customFormat="1" hidden="1">
      <c r="D107" s="1"/>
      <c r="H107" s="1"/>
    </row>
    <row r="108" spans="4:8" customFormat="1" hidden="1">
      <c r="D108" s="1"/>
      <c r="H108" s="1"/>
    </row>
    <row r="109" spans="4:8" customFormat="1" hidden="1">
      <c r="D109" s="1"/>
      <c r="H109" s="1"/>
    </row>
    <row r="110" spans="4:8" customFormat="1" hidden="1">
      <c r="D110" s="1"/>
      <c r="H110" s="1"/>
    </row>
    <row r="111" spans="4:8" customFormat="1" hidden="1">
      <c r="D111" s="1"/>
      <c r="H111" s="1"/>
    </row>
    <row r="112" spans="4:8" customFormat="1" hidden="1">
      <c r="D112" s="1"/>
      <c r="H112" s="1"/>
    </row>
    <row r="113" spans="4:8" customFormat="1" hidden="1">
      <c r="D113" s="1"/>
      <c r="H113" s="1"/>
    </row>
    <row r="114" spans="4:8" customFormat="1" hidden="1">
      <c r="D114" s="1"/>
      <c r="H114" s="1"/>
    </row>
    <row r="115" spans="4:8" customFormat="1" hidden="1">
      <c r="D115" s="1"/>
      <c r="H115" s="1"/>
    </row>
    <row r="116" spans="4:8" customFormat="1" hidden="1">
      <c r="D116" s="1"/>
      <c r="H116" s="1"/>
    </row>
    <row r="117" spans="4:8" customFormat="1" hidden="1">
      <c r="D117" s="1"/>
      <c r="H117" s="1"/>
    </row>
    <row r="118" spans="4:8" customFormat="1" hidden="1">
      <c r="D118" s="1"/>
      <c r="H118" s="1"/>
    </row>
    <row r="119" spans="4:8" customFormat="1" hidden="1">
      <c r="D119" s="1"/>
      <c r="H119" s="1"/>
    </row>
    <row r="120" spans="4:8" customFormat="1" hidden="1">
      <c r="D120" s="1"/>
      <c r="H120" s="1"/>
    </row>
    <row r="121" spans="4:8" customFormat="1" hidden="1">
      <c r="D121" s="1"/>
      <c r="H121" s="1"/>
    </row>
    <row r="122" spans="4:8" customFormat="1" hidden="1">
      <c r="D122" s="1"/>
      <c r="H122" s="1"/>
    </row>
    <row r="123" spans="4:8" customFormat="1" hidden="1">
      <c r="D123" s="1"/>
      <c r="H123" s="1"/>
    </row>
    <row r="124" spans="4:8" customFormat="1" hidden="1">
      <c r="D124" s="1"/>
      <c r="H124" s="1"/>
    </row>
    <row r="125" spans="4:8" customFormat="1" hidden="1">
      <c r="D125" s="1"/>
      <c r="H125" s="1"/>
    </row>
    <row r="126" spans="4:8" customFormat="1" hidden="1">
      <c r="D126" s="1"/>
      <c r="H126" s="1"/>
    </row>
    <row r="127" spans="4:8" customFormat="1" hidden="1">
      <c r="D127" s="1"/>
      <c r="H127" s="1"/>
    </row>
    <row r="128" spans="4:8" customFormat="1" hidden="1">
      <c r="D128" s="1"/>
      <c r="H128" s="1"/>
    </row>
    <row r="129" spans="4:8" customFormat="1" hidden="1">
      <c r="D129" s="1"/>
      <c r="H129" s="1"/>
    </row>
    <row r="130" spans="4:8" customFormat="1" hidden="1">
      <c r="D130" s="1"/>
      <c r="H130" s="1"/>
    </row>
    <row r="131" spans="4:8" customFormat="1" hidden="1">
      <c r="D131" s="1"/>
      <c r="H131" s="1"/>
    </row>
    <row r="132" spans="4:8" customFormat="1" hidden="1">
      <c r="D132" s="1"/>
      <c r="H132" s="1"/>
    </row>
    <row r="133" spans="4:8" customFormat="1" hidden="1">
      <c r="D133" s="1"/>
      <c r="H133" s="1"/>
    </row>
    <row r="134" spans="4:8" customFormat="1" hidden="1">
      <c r="D134" s="1"/>
      <c r="H134" s="1"/>
    </row>
    <row r="135" spans="4:8" customFormat="1" hidden="1">
      <c r="D135" s="1"/>
      <c r="H135" s="1"/>
    </row>
    <row r="136" spans="4:8" customFormat="1" hidden="1">
      <c r="D136" s="1"/>
      <c r="H136" s="1"/>
    </row>
    <row r="137" spans="4:8" customFormat="1" hidden="1">
      <c r="D137" s="1"/>
      <c r="H137" s="1"/>
    </row>
    <row r="138" spans="4:8" customFormat="1" hidden="1">
      <c r="D138" s="1"/>
      <c r="H138" s="1"/>
    </row>
    <row r="139" spans="4:8" customFormat="1" hidden="1">
      <c r="D139" s="1"/>
      <c r="H139" s="1"/>
    </row>
    <row r="140" spans="4:8" customFormat="1" hidden="1">
      <c r="D140" s="1"/>
      <c r="H140" s="1"/>
    </row>
    <row r="141" spans="4:8" customFormat="1" hidden="1">
      <c r="D141" s="1"/>
      <c r="H141" s="1"/>
    </row>
    <row r="142" spans="4:8" customFormat="1" hidden="1">
      <c r="D142" s="1"/>
      <c r="H142" s="1"/>
    </row>
    <row r="143" spans="4:8" customFormat="1" hidden="1">
      <c r="D143" s="1"/>
      <c r="H143" s="1"/>
    </row>
    <row r="144" spans="4:8" customFormat="1" hidden="1">
      <c r="D144" s="1"/>
      <c r="H144" s="1"/>
    </row>
    <row r="145" spans="4:8" customFormat="1" hidden="1">
      <c r="D145" s="1"/>
      <c r="H145" s="1"/>
    </row>
    <row r="146" spans="4:8" customFormat="1" hidden="1">
      <c r="D146" s="1"/>
      <c r="H146" s="1"/>
    </row>
    <row r="147" spans="4:8" customFormat="1" hidden="1">
      <c r="D147" s="1"/>
      <c r="H147" s="1"/>
    </row>
    <row r="148" spans="4:8" customFormat="1" hidden="1">
      <c r="D148" s="1"/>
      <c r="H148" s="1"/>
    </row>
    <row r="149" spans="4:8" customFormat="1" hidden="1">
      <c r="D149" s="1"/>
      <c r="H149" s="1"/>
    </row>
    <row r="150" spans="4:8" customFormat="1" hidden="1">
      <c r="D150" s="1"/>
      <c r="H150" s="1"/>
    </row>
    <row r="151" spans="4:8" customFormat="1" hidden="1">
      <c r="D151" s="1"/>
      <c r="H151" s="1"/>
    </row>
    <row r="152" spans="4:8" customFormat="1" hidden="1">
      <c r="D152" s="1"/>
      <c r="H152" s="1"/>
    </row>
    <row r="153" spans="4:8" customFormat="1" hidden="1">
      <c r="D153" s="1"/>
      <c r="H153" s="1"/>
    </row>
    <row r="154" spans="4:8" customFormat="1" hidden="1">
      <c r="D154" s="1"/>
      <c r="H154" s="1"/>
    </row>
    <row r="155" spans="4:8" customFormat="1" hidden="1">
      <c r="D155" s="1"/>
      <c r="H155" s="1"/>
    </row>
    <row r="156" spans="4:8" customFormat="1" hidden="1">
      <c r="D156" s="1"/>
      <c r="H156" s="1"/>
    </row>
    <row r="157" spans="4:8" customFormat="1" hidden="1">
      <c r="D157" s="1"/>
      <c r="H157" s="1"/>
    </row>
    <row r="158" spans="4:8" customFormat="1" hidden="1">
      <c r="D158" s="1"/>
      <c r="H158" s="1"/>
    </row>
    <row r="159" spans="4:8" customFormat="1" hidden="1">
      <c r="D159" s="1"/>
      <c r="H159" s="1"/>
    </row>
    <row r="160" spans="4:8" customFormat="1" hidden="1">
      <c r="D160" s="1"/>
      <c r="H160" s="1"/>
    </row>
    <row r="161" spans="4:8" customFormat="1" hidden="1">
      <c r="D161" s="1"/>
      <c r="H161" s="1"/>
    </row>
    <row r="162" spans="4:8" customFormat="1" hidden="1">
      <c r="D162" s="1"/>
      <c r="H162" s="1"/>
    </row>
    <row r="163" spans="4:8" customFormat="1" hidden="1">
      <c r="D163" s="1"/>
      <c r="H163" s="1"/>
    </row>
    <row r="164" spans="4:8" customFormat="1" hidden="1">
      <c r="D164" s="1"/>
      <c r="H164" s="1"/>
    </row>
    <row r="165" spans="4:8" customFormat="1" hidden="1">
      <c r="D165" s="1"/>
      <c r="H165" s="1"/>
    </row>
    <row r="166" spans="4:8" customFormat="1" hidden="1">
      <c r="D166" s="1"/>
      <c r="H166" s="1"/>
    </row>
    <row r="167" spans="4:8" customFormat="1" hidden="1">
      <c r="D167" s="1"/>
      <c r="H167" s="1"/>
    </row>
    <row r="168" spans="4:8" customFormat="1" hidden="1">
      <c r="D168" s="1"/>
      <c r="H168" s="1"/>
    </row>
    <row r="169" spans="4:8" customFormat="1" hidden="1">
      <c r="D169" s="1"/>
      <c r="H169" s="1"/>
    </row>
    <row r="170" spans="4:8" customFormat="1" hidden="1">
      <c r="D170" s="1"/>
      <c r="H170" s="1"/>
    </row>
    <row r="171" spans="4:8" customFormat="1" hidden="1">
      <c r="D171" s="1"/>
      <c r="H171" s="1"/>
    </row>
    <row r="172" spans="4:8" customFormat="1" hidden="1">
      <c r="D172" s="1"/>
      <c r="H172" s="1"/>
    </row>
    <row r="173" spans="4:8" customFormat="1" hidden="1">
      <c r="D173" s="1"/>
      <c r="H173" s="1"/>
    </row>
    <row r="174" spans="4:8" customFormat="1" hidden="1">
      <c r="D174" s="1"/>
      <c r="H174" s="1"/>
    </row>
    <row r="175" spans="4:8" customFormat="1" hidden="1">
      <c r="D175" s="1"/>
      <c r="H175" s="1"/>
    </row>
    <row r="176" spans="4:8" customFormat="1" hidden="1">
      <c r="D176" s="1"/>
      <c r="H176" s="1"/>
    </row>
    <row r="177" spans="4:8" customFormat="1" hidden="1">
      <c r="D177" s="1"/>
      <c r="H177" s="1"/>
    </row>
    <row r="178" spans="4:8" customFormat="1" hidden="1">
      <c r="D178" s="1"/>
      <c r="H178" s="1"/>
    </row>
    <row r="179" spans="4:8" customFormat="1" hidden="1">
      <c r="D179" s="1"/>
      <c r="H179" s="1"/>
    </row>
    <row r="180" spans="4:8" customFormat="1" hidden="1">
      <c r="D180" s="1"/>
      <c r="H180" s="1"/>
    </row>
    <row r="181" spans="4:8" customFormat="1" hidden="1">
      <c r="D181" s="1"/>
      <c r="H181" s="1"/>
    </row>
    <row r="182" spans="4:8" customFormat="1" hidden="1">
      <c r="D182" s="1"/>
      <c r="H182" s="1"/>
    </row>
    <row r="183" spans="4:8" customFormat="1" hidden="1">
      <c r="D183" s="1"/>
      <c r="H183" s="1"/>
    </row>
    <row r="184" spans="4:8" customFormat="1" hidden="1">
      <c r="D184" s="1"/>
      <c r="H184" s="1"/>
    </row>
    <row r="185" spans="4:8" customFormat="1" hidden="1">
      <c r="D185" s="1"/>
      <c r="H185" s="1"/>
    </row>
    <row r="186" spans="4:8" customFormat="1" hidden="1">
      <c r="D186" s="1"/>
      <c r="H186" s="1"/>
    </row>
    <row r="187" spans="4:8" customFormat="1" hidden="1">
      <c r="D187" s="1"/>
      <c r="H187" s="1"/>
    </row>
    <row r="188" spans="4:8" customFormat="1" hidden="1">
      <c r="D188" s="1"/>
      <c r="H188" s="1"/>
    </row>
  </sheetData>
  <mergeCells count="5">
    <mergeCell ref="A1:K1"/>
    <mergeCell ref="A3:C3"/>
    <mergeCell ref="E3:G3"/>
    <mergeCell ref="J3:K3"/>
    <mergeCell ref="I5:K5"/>
  </mergeCells>
  <conditionalFormatting sqref="H7:H8">
    <cfRule type="colorScale" priority="61">
      <colorScale>
        <cfvo type="formula" val="0.5"/>
        <cfvo type="formula" val="1"/>
        <cfvo type="formula" val="2"/>
        <color rgb="FFD9EDE2"/>
        <color rgb="FFB5DBC6"/>
        <color rgb="FF71B88D"/>
      </colorScale>
    </cfRule>
  </conditionalFormatting>
  <conditionalFormatting sqref="H7:H8">
    <cfRule type="cellIs" dxfId="778" priority="62" operator="equal">
      <formula>$N$5</formula>
    </cfRule>
  </conditionalFormatting>
  <conditionalFormatting sqref="H34:H37">
    <cfRule type="colorScale" priority="63">
      <colorScale>
        <cfvo type="formula" val="0.5"/>
        <cfvo type="formula" val="1"/>
        <cfvo type="formula" val="2"/>
        <color rgb="FFD9EDE2"/>
        <color rgb="FFB5DBC6"/>
        <color rgb="FF71B88D"/>
      </colorScale>
    </cfRule>
  </conditionalFormatting>
  <conditionalFormatting sqref="H34:H37">
    <cfRule type="cellIs" dxfId="777" priority="64" operator="equal">
      <formula>$N$5</formula>
    </cfRule>
  </conditionalFormatting>
  <conditionalFormatting sqref="H40:H55">
    <cfRule type="colorScale" priority="65">
      <colorScale>
        <cfvo type="formula" val="0.5"/>
        <cfvo type="formula" val="1"/>
        <cfvo type="formula" val="2"/>
        <color rgb="FFD9EDE2"/>
        <color rgb="FFB5DBC6"/>
        <color rgb="FF71B88D"/>
      </colorScale>
    </cfRule>
  </conditionalFormatting>
  <conditionalFormatting sqref="H40:H55">
    <cfRule type="cellIs" dxfId="776" priority="66" operator="equal">
      <formula>$N$5</formula>
    </cfRule>
  </conditionalFormatting>
  <conditionalFormatting sqref="H19">
    <cfRule type="colorScale" priority="14">
      <colorScale>
        <cfvo type="formula" val="0.5"/>
        <cfvo type="formula" val="1"/>
        <cfvo type="formula" val="2"/>
        <color rgb="FFD9EDE2"/>
        <color rgb="FFB5DBC6"/>
        <color rgb="FF71B88D"/>
      </colorScale>
    </cfRule>
  </conditionalFormatting>
  <conditionalFormatting sqref="H19">
    <cfRule type="cellIs" dxfId="775" priority="15" operator="equal">
      <formula>$N$5</formula>
    </cfRule>
  </conditionalFormatting>
  <conditionalFormatting sqref="J40:J55 J22:J37 J6:J18">
    <cfRule type="containsBlanks" dxfId="774" priority="82">
      <formula>LEN(TRIM(#REF!))=0</formula>
    </cfRule>
  </conditionalFormatting>
  <conditionalFormatting sqref="K40:K55 K22:K37 K6:K7">
    <cfRule type="containsBlanks" dxfId="773" priority="83">
      <formula>LEN(TRIM(P9))=0</formula>
    </cfRule>
  </conditionalFormatting>
  <conditionalFormatting sqref="J40:J55 J20:J38 J6:J18">
    <cfRule type="cellIs" dxfId="772" priority="6" operator="equal">
      <formula>$O$8</formula>
    </cfRule>
    <cfRule type="cellIs" dxfId="771" priority="7" operator="equal">
      <formula>$O$7</formula>
    </cfRule>
  </conditionalFormatting>
  <conditionalFormatting sqref="C5:C21">
    <cfRule type="containsBlanks" dxfId="770" priority="85">
      <formula>LEN(TRIM(C5))=0</formula>
    </cfRule>
  </conditionalFormatting>
  <conditionalFormatting sqref="O5:O8 J20:J55 J6:J18 F6:F55">
    <cfRule type="cellIs" dxfId="769" priority="1" operator="equal">
      <formula>$O$8</formula>
    </cfRule>
    <cfRule type="cellIs" dxfId="768" priority="2" operator="equal">
      <formula>$O$7</formula>
    </cfRule>
    <cfRule type="cellIs" dxfId="767" priority="3" operator="equal">
      <formula>$O$6</formula>
    </cfRule>
    <cfRule type="cellIs" dxfId="766" priority="4" operator="equal">
      <formula>$O$5</formula>
    </cfRule>
  </conditionalFormatting>
  <conditionalFormatting sqref="M5:M8 G6:G55">
    <cfRule type="cellIs" dxfId="765" priority="11" operator="equal">
      <formula>$M$8</formula>
    </cfRule>
    <cfRule type="cellIs" dxfId="764" priority="12" operator="equal">
      <formula>$M$7</formula>
    </cfRule>
  </conditionalFormatting>
  <conditionalFormatting sqref="K8:K18">
    <cfRule type="containsBlanks" dxfId="763" priority="332">
      <formula>LEN(TRIM(P12))=0</formula>
    </cfRule>
  </conditionalFormatting>
  <dataValidations count="1">
    <dataValidation type="list" allowBlank="1" showErrorMessage="1" sqref="J22:J37 J40:J55 J6:J17" xr:uid="{00000000-0002-0000-0100-000001000000}">
      <formula1>$O$5:$O$8</formula1>
    </dataValidation>
  </dataValidations>
  <pageMargins left="0.7" right="0.7" top="0.75" bottom="0.75" header="0" footer="0"/>
  <pageSetup scale="29" orientation="landscape" r:id="rId1"/>
  <legacy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7">
        <x14:dataValidation type="list" allowBlank="1" showErrorMessage="1" xr:uid="{00000000-0002-0000-0100-000000000000}">
          <x14:formula1>
            <xm:f>'Data - Survey Spec.'!$C$83:$C$86</xm:f>
          </x14:formula1>
          <xm:sqref>C18</xm:sqref>
        </x14:dataValidation>
        <x14:dataValidation type="list" allowBlank="1" showErrorMessage="1" xr:uid="{00000000-0002-0000-0100-000002000000}">
          <x14:formula1>
            <xm:f>'Data - Survey Spec.'!$C$65:$C$67</xm:f>
          </x14:formula1>
          <xm:sqref>C13</xm:sqref>
        </x14:dataValidation>
        <x14:dataValidation type="list" allowBlank="1" showErrorMessage="1" xr:uid="{00000000-0002-0000-0100-000003000000}">
          <x14:formula1>
            <xm:f>'Data - Survey Spec.'!$C$47:$C$49</xm:f>
          </x14:formula1>
          <xm:sqref>C15</xm:sqref>
        </x14:dataValidation>
        <x14:dataValidation type="list" allowBlank="1" showErrorMessage="1" xr:uid="{00000000-0002-0000-0100-000005000000}">
          <x14:formula1>
            <xm:f>'Data - Survey Spec.'!$C$77:$C$80</xm:f>
          </x14:formula1>
          <xm:sqref>C17</xm:sqref>
        </x14:dataValidation>
        <x14:dataValidation type="list" allowBlank="1" showErrorMessage="1" xr:uid="{00000000-0002-0000-0100-000006000000}">
          <x14:formula1>
            <xm:f>'Data - Survey Spec.'!$C$60:$C$64</xm:f>
          </x14:formula1>
          <xm:sqref>C12</xm:sqref>
        </x14:dataValidation>
        <x14:dataValidation type="list" allowBlank="1" showErrorMessage="1" xr:uid="{00000000-0002-0000-0100-00000B000000}">
          <x14:formula1>
            <xm:f>'Data - Survey Spec.'!$C$53:$C$55</xm:f>
          </x14:formula1>
          <xm:sqref>C11</xm:sqref>
        </x14:dataValidation>
        <x14:dataValidation type="list" allowBlank="1" showErrorMessage="1" xr:uid="{00000000-0002-0000-0100-00000F000000}">
          <x14:formula1>
            <xm:f>'Data - Survey Spec.'!$C$2:$C$4</xm:f>
          </x14:formula1>
          <xm:sqref>C9</xm:sqref>
        </x14:dataValidation>
        <x14:dataValidation type="list" allowBlank="1" showErrorMessage="1" xr:uid="{00000000-0002-0000-0100-000011000000}">
          <x14:formula1>
            <xm:f>'Data - Survey Spec.'!$C$96:$C$98</xm:f>
          </x14:formula1>
          <xm:sqref>C19</xm:sqref>
        </x14:dataValidation>
        <x14:dataValidation type="list" allowBlank="1" showErrorMessage="1" xr:uid="{00000000-0002-0000-0100-000012000000}">
          <x14:formula1>
            <xm:f>'Data - Survey Spec.'!$C$73:$C$75</xm:f>
          </x14:formula1>
          <xm:sqref>C16</xm:sqref>
        </x14:dataValidation>
        <x14:dataValidation type="list" allowBlank="1" showErrorMessage="1" xr:uid="{00000000-0002-0000-0100-000016000000}">
          <x14:formula1>
            <xm:f>'Data - Survey Spec.'!$C$13:$C$14</xm:f>
          </x14:formula1>
          <xm:sqref>C10</xm:sqref>
        </x14:dataValidation>
        <x14:dataValidation type="list" allowBlank="1" showErrorMessage="1" xr:uid="{00000000-0002-0000-0100-000017000000}">
          <x14:formula1>
            <xm:f>'Data - Survey Spec.'!$C$104:$C$115</xm:f>
          </x14:formula1>
          <xm:sqref>C21</xm:sqref>
        </x14:dataValidation>
        <x14:dataValidation type="list" allowBlank="1" showErrorMessage="1" xr:uid="{00000000-0002-0000-0100-000018000000}">
          <x14:formula1>
            <xm:f>'Data - Survey Spec.'!$C$5:$C$7</xm:f>
          </x14:formula1>
          <xm:sqref>C8</xm:sqref>
        </x14:dataValidation>
        <x14:dataValidation type="list" allowBlank="1" showErrorMessage="1" xr:uid="{00000000-0002-0000-0100-00001A000000}">
          <x14:formula1>
            <xm:f>'Data - Survey Spec.'!$C$100:$C$102</xm:f>
          </x14:formula1>
          <xm:sqref>C20</xm:sqref>
        </x14:dataValidation>
        <x14:dataValidation type="list" allowBlank="1" showErrorMessage="1" xr:uid="{00000000-0002-0000-0100-00001B000000}">
          <x14:formula1>
            <xm:f>'Data - Survey Spec.'!$C$41:$C$43</xm:f>
          </x14:formula1>
          <xm:sqref>C14</xm:sqref>
        </x14:dataValidation>
        <x14:dataValidation type="list" allowBlank="1" showErrorMessage="1" xr:uid="{54709830-A8F0-4D80-923A-74C9D42DABBF}">
          <x14:formula1>
            <xm:f>OFFSET('Sector Dropdowns'!$A$1, 1,0,10,1)</xm:f>
          </x14:formula1>
          <xm:sqref>C5</xm:sqref>
        </x14:dataValidation>
        <x14:dataValidation type="list" allowBlank="1" showErrorMessage="1" xr:uid="{00000000-0002-0000-0100-00000C000000}">
          <x14:formula1>
            <xm:f>OFFSET('Sector Dropdowns'!$F$1,MATCH(C6,'Sector Dropdowns'!$F:$F,0)-1,1,COUNTIF('Sector Dropdowns'!$F:$F,C6),1)</xm:f>
          </x14:formula1>
          <xm:sqref>C7</xm:sqref>
        </x14:dataValidation>
        <x14:dataValidation type="list" allowBlank="1" showErrorMessage="1" xr:uid="{49825AD3-3287-4B2F-B83B-CB8E897088E5}">
          <x14:formula1>
            <xm:f>OFFSET('Sector Dropdowns'!$C$1,MATCH(C5,'Sector Dropdowns'!$C:$C,0)-1,1,COUNTIF('Sector Dropdowns'!$C:$C,C5),1)</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autoPageBreaks="0"/>
  </sheetPr>
  <dimension ref="A1:W71"/>
  <sheetViews>
    <sheetView showGridLines="0" topLeftCell="B1" zoomScale="70" zoomScaleNormal="70" workbookViewId="0">
      <selection activeCell="D19" sqref="D19"/>
    </sheetView>
  </sheetViews>
  <sheetFormatPr defaultColWidth="0" defaultRowHeight="13" zeroHeight="1"/>
  <cols>
    <col min="1" max="1" width="7.1796875" style="300" customWidth="1"/>
    <col min="2" max="2" width="18.7265625" style="288" customWidth="1"/>
    <col min="3" max="3" width="6.36328125" style="288" customWidth="1"/>
    <col min="4" max="4" width="40.54296875" style="210" customWidth="1"/>
    <col min="5" max="5" width="7.36328125" style="210" bestFit="1" customWidth="1"/>
    <col min="6" max="6" width="20.54296875" style="210" customWidth="1"/>
    <col min="7" max="7" width="16.36328125" style="210" hidden="1" customWidth="1"/>
    <col min="8" max="10" width="11.81640625" style="210" customWidth="1"/>
    <col min="11" max="11" width="6.54296875" style="210" bestFit="1" customWidth="1"/>
    <col min="12" max="13" width="5.36328125" style="210" customWidth="1"/>
    <col min="14" max="16" width="5.81640625" style="210" customWidth="1"/>
    <col min="17" max="18" width="8.81640625" style="210" customWidth="1"/>
    <col min="19" max="19" width="33.08984375" style="210" customWidth="1"/>
    <col min="20" max="20" width="11.08984375" style="210" customWidth="1"/>
    <col min="21" max="21" width="11.36328125" style="210" bestFit="1" customWidth="1"/>
    <col min="22" max="22" width="9.81640625" style="210" customWidth="1"/>
    <col min="23" max="23" width="14.36328125" style="210" customWidth="1"/>
    <col min="24" max="16384" width="14.36328125" style="210" hidden="1"/>
  </cols>
  <sheetData>
    <row r="1" spans="1:22" ht="21.75">
      <c r="A1" s="550" t="s">
        <v>664</v>
      </c>
      <c r="B1" s="551"/>
      <c r="C1" s="551"/>
      <c r="D1" s="552"/>
      <c r="E1" s="552"/>
      <c r="F1" s="552"/>
      <c r="G1" s="552"/>
      <c r="H1" s="552"/>
      <c r="I1" s="552"/>
      <c r="J1" s="552"/>
      <c r="K1" s="552"/>
      <c r="L1" s="552"/>
      <c r="M1" s="552"/>
      <c r="N1" s="552"/>
      <c r="O1" s="552"/>
      <c r="P1" s="552"/>
      <c r="Q1" s="552"/>
      <c r="R1" s="553"/>
      <c r="S1" s="552"/>
      <c r="T1" s="552"/>
      <c r="U1" s="552"/>
      <c r="V1" s="554"/>
    </row>
    <row r="2" spans="1:22"/>
    <row r="3" spans="1:22" ht="21.75">
      <c r="A3" s="301"/>
      <c r="B3" s="289"/>
      <c r="C3" s="289"/>
      <c r="D3" s="558" t="s">
        <v>661</v>
      </c>
      <c r="E3" s="559"/>
      <c r="F3" s="559"/>
      <c r="G3" s="559"/>
      <c r="H3" s="559"/>
      <c r="I3" s="559"/>
      <c r="J3" s="559"/>
      <c r="K3" s="559"/>
      <c r="L3" s="559"/>
      <c r="M3" s="559"/>
      <c r="N3" s="559"/>
      <c r="O3" s="559"/>
      <c r="P3" s="560"/>
      <c r="Q3" s="211"/>
      <c r="R3" s="211"/>
      <c r="S3" s="561" t="s">
        <v>662</v>
      </c>
      <c r="T3" s="562"/>
      <c r="U3" s="562"/>
      <c r="V3" s="562"/>
    </row>
    <row r="4" spans="1:22" ht="81" thickBot="1">
      <c r="A4" s="299" t="s">
        <v>625</v>
      </c>
      <c r="B4" s="373" t="s">
        <v>336</v>
      </c>
      <c r="C4" s="375"/>
      <c r="D4" s="374" t="s">
        <v>654</v>
      </c>
      <c r="E4" s="310" t="s">
        <v>339</v>
      </c>
      <c r="F4" s="311" t="s">
        <v>660</v>
      </c>
      <c r="G4" s="311" t="s">
        <v>642</v>
      </c>
      <c r="H4" s="312" t="s">
        <v>340</v>
      </c>
      <c r="I4" s="419" t="s">
        <v>652</v>
      </c>
      <c r="J4" s="419" t="s">
        <v>655</v>
      </c>
      <c r="K4" s="313" t="s">
        <v>338</v>
      </c>
      <c r="L4" s="314" t="s">
        <v>341</v>
      </c>
      <c r="M4" s="314" t="s">
        <v>342</v>
      </c>
      <c r="N4" s="313" t="s">
        <v>6</v>
      </c>
      <c r="O4" s="313" t="s">
        <v>2</v>
      </c>
      <c r="P4" s="313" t="s">
        <v>11</v>
      </c>
      <c r="Q4" s="211"/>
      <c r="R4" s="211"/>
      <c r="S4" s="492" t="s">
        <v>336</v>
      </c>
      <c r="T4" s="493" t="s">
        <v>340</v>
      </c>
      <c r="U4" s="493" t="s">
        <v>337</v>
      </c>
      <c r="V4" s="493" t="s">
        <v>655</v>
      </c>
    </row>
    <row r="5" spans="1:22" ht="16.5">
      <c r="A5" s="555" t="s">
        <v>656</v>
      </c>
      <c r="B5" s="538" t="s">
        <v>343</v>
      </c>
      <c r="C5" s="364"/>
      <c r="D5" s="243" t="s">
        <v>345</v>
      </c>
      <c r="E5" s="244" t="s">
        <v>344</v>
      </c>
      <c r="F5" s="273"/>
      <c r="G5" s="274"/>
      <c r="H5" s="274"/>
      <c r="I5" s="274"/>
      <c r="J5" s="274"/>
      <c r="K5" s="273"/>
      <c r="L5" s="273"/>
      <c r="M5" s="273"/>
      <c r="N5" s="275"/>
      <c r="O5" s="275"/>
      <c r="P5" s="276"/>
      <c r="Q5" s="211"/>
      <c r="R5" s="211"/>
      <c r="S5" s="212" t="s">
        <v>343</v>
      </c>
      <c r="T5" s="315"/>
      <c r="U5" s="315"/>
      <c r="V5" s="315"/>
    </row>
    <row r="6" spans="1:22" ht="17.25" thickBot="1">
      <c r="A6" s="556"/>
      <c r="B6" s="542"/>
      <c r="C6" s="361"/>
      <c r="D6" s="215" t="s">
        <v>347</v>
      </c>
      <c r="E6" s="216" t="s">
        <v>346</v>
      </c>
      <c r="F6" s="277"/>
      <c r="G6" s="278"/>
      <c r="H6" s="278"/>
      <c r="I6" s="278"/>
      <c r="J6" s="278"/>
      <c r="K6" s="277"/>
      <c r="L6" s="277"/>
      <c r="M6" s="277"/>
      <c r="N6" s="277"/>
      <c r="O6" s="277"/>
      <c r="P6" s="279"/>
      <c r="Q6" s="211"/>
      <c r="R6" s="217"/>
      <c r="S6" s="218" t="s">
        <v>348</v>
      </c>
      <c r="T6" s="316"/>
      <c r="U6" s="316"/>
      <c r="V6" s="316"/>
    </row>
    <row r="7" spans="1:22" ht="16.5">
      <c r="A7" s="556"/>
      <c r="B7" s="542"/>
      <c r="C7" s="361"/>
      <c r="D7" s="215" t="s">
        <v>350</v>
      </c>
      <c r="E7" s="216" t="s">
        <v>349</v>
      </c>
      <c r="F7" s="277"/>
      <c r="G7" s="278"/>
      <c r="H7" s="278"/>
      <c r="I7" s="278"/>
      <c r="J7" s="278"/>
      <c r="K7" s="277"/>
      <c r="L7" s="277"/>
      <c r="M7" s="277"/>
      <c r="N7" s="277"/>
      <c r="O7" s="277"/>
      <c r="P7" s="279"/>
      <c r="Q7" s="211"/>
      <c r="R7" s="563" t="s">
        <v>372</v>
      </c>
      <c r="S7" s="302" t="s">
        <v>351</v>
      </c>
      <c r="T7" s="343">
        <f>SUM($H$16:$H$21)</f>
        <v>10</v>
      </c>
      <c r="U7" s="303">
        <f>SUM($I$16:$I$21)</f>
        <v>0</v>
      </c>
      <c r="V7" s="304">
        <f t="shared" ref="V7:V23" si="0">IFERROR(U7/T7,0%)</f>
        <v>0</v>
      </c>
    </row>
    <row r="8" spans="1:22" ht="17.25" thickBot="1">
      <c r="A8" s="556"/>
      <c r="B8" s="543"/>
      <c r="C8" s="362"/>
      <c r="D8" s="251" t="s">
        <v>353</v>
      </c>
      <c r="E8" s="252" t="s">
        <v>352</v>
      </c>
      <c r="F8" s="280"/>
      <c r="G8" s="281"/>
      <c r="H8" s="281"/>
      <c r="I8" s="281"/>
      <c r="J8" s="281"/>
      <c r="K8" s="280"/>
      <c r="L8" s="280"/>
      <c r="M8" s="280"/>
      <c r="N8" s="280"/>
      <c r="O8" s="280"/>
      <c r="P8" s="282"/>
      <c r="Q8" s="211"/>
      <c r="R8" s="564"/>
      <c r="S8" s="219" t="s">
        <v>354</v>
      </c>
      <c r="T8" s="344">
        <f>SUM($H$22:$H$24)</f>
        <v>4.32</v>
      </c>
      <c r="U8" s="220">
        <f>SUM($I$22:$I$24)</f>
        <v>0</v>
      </c>
      <c r="V8" s="305">
        <f t="shared" si="0"/>
        <v>0</v>
      </c>
    </row>
    <row r="9" spans="1:22" ht="16.5">
      <c r="A9" s="556"/>
      <c r="B9" s="538" t="s">
        <v>348</v>
      </c>
      <c r="C9" s="360"/>
      <c r="D9" s="243" t="s">
        <v>356</v>
      </c>
      <c r="E9" s="244" t="s">
        <v>355</v>
      </c>
      <c r="F9" s="273"/>
      <c r="G9" s="274"/>
      <c r="H9" s="274"/>
      <c r="I9" s="274"/>
      <c r="J9" s="274"/>
      <c r="K9" s="273"/>
      <c r="L9" s="273"/>
      <c r="M9" s="273"/>
      <c r="N9" s="273"/>
      <c r="O9" s="273"/>
      <c r="P9" s="283"/>
      <c r="Q9" s="211"/>
      <c r="R9" s="564"/>
      <c r="S9" s="219" t="s">
        <v>357</v>
      </c>
      <c r="T9" s="344">
        <f>SUM($H$25:$H$27)</f>
        <v>4.28</v>
      </c>
      <c r="U9" s="220">
        <f>SUM($I$25:$I$27)</f>
        <v>0</v>
      </c>
      <c r="V9" s="305">
        <f t="shared" si="0"/>
        <v>0</v>
      </c>
    </row>
    <row r="10" spans="1:22" ht="16.5">
      <c r="A10" s="556"/>
      <c r="B10" s="533"/>
      <c r="C10" s="363"/>
      <c r="D10" s="215" t="s">
        <v>359</v>
      </c>
      <c r="E10" s="216" t="s">
        <v>358</v>
      </c>
      <c r="F10" s="277"/>
      <c r="G10" s="278"/>
      <c r="H10" s="278"/>
      <c r="I10" s="278"/>
      <c r="J10" s="278"/>
      <c r="K10" s="277"/>
      <c r="L10" s="277"/>
      <c r="M10" s="277"/>
      <c r="N10" s="277"/>
      <c r="O10" s="277"/>
      <c r="P10" s="279"/>
      <c r="Q10" s="211"/>
      <c r="R10" s="564"/>
      <c r="S10" s="219" t="s">
        <v>624</v>
      </c>
      <c r="T10" s="344">
        <f>SUM($H$28:$H$39)</f>
        <v>15.68</v>
      </c>
      <c r="U10" s="220">
        <f>SUM($I$28:$I$39)</f>
        <v>0</v>
      </c>
      <c r="V10" s="305">
        <f t="shared" si="0"/>
        <v>0</v>
      </c>
    </row>
    <row r="11" spans="1:22" ht="17.25" thickBot="1">
      <c r="A11" s="556"/>
      <c r="B11" s="533"/>
      <c r="C11" s="363"/>
      <c r="D11" s="215" t="s">
        <v>361</v>
      </c>
      <c r="E11" s="216" t="s">
        <v>360</v>
      </c>
      <c r="F11" s="277"/>
      <c r="G11" s="278"/>
      <c r="H11" s="278"/>
      <c r="I11" s="278"/>
      <c r="J11" s="278"/>
      <c r="K11" s="277"/>
      <c r="L11" s="277"/>
      <c r="M11" s="277"/>
      <c r="N11" s="277"/>
      <c r="O11" s="277"/>
      <c r="P11" s="279"/>
      <c r="Q11" s="211"/>
      <c r="R11" s="565"/>
      <c r="S11" s="306" t="s">
        <v>362</v>
      </c>
      <c r="T11" s="345">
        <f>SUM($H$40:$H$42)</f>
        <v>5.7200000000000006</v>
      </c>
      <c r="U11" s="307">
        <f>SUM($I$40:$I$43)</f>
        <v>0</v>
      </c>
      <c r="V11" s="308">
        <f t="shared" si="0"/>
        <v>0</v>
      </c>
    </row>
    <row r="12" spans="1:22" ht="16.5">
      <c r="A12" s="556"/>
      <c r="B12" s="533"/>
      <c r="C12" s="363"/>
      <c r="D12" s="215" t="s">
        <v>364</v>
      </c>
      <c r="E12" s="216" t="s">
        <v>363</v>
      </c>
      <c r="F12" s="277"/>
      <c r="G12" s="278"/>
      <c r="H12" s="278"/>
      <c r="I12" s="278"/>
      <c r="J12" s="278"/>
      <c r="K12" s="277"/>
      <c r="L12" s="277"/>
      <c r="M12" s="277"/>
      <c r="N12" s="277"/>
      <c r="O12" s="277"/>
      <c r="P12" s="279"/>
      <c r="Q12" s="211"/>
      <c r="R12" s="566" t="s">
        <v>414</v>
      </c>
      <c r="S12" s="302" t="s">
        <v>626</v>
      </c>
      <c r="T12" s="343">
        <f>SUM($H$44:$H$46)</f>
        <v>0</v>
      </c>
      <c r="U12" s="303">
        <f>SUM($I$44:$I$46)</f>
        <v>0</v>
      </c>
      <c r="V12" s="304">
        <f t="shared" si="0"/>
        <v>0</v>
      </c>
    </row>
    <row r="13" spans="1:22" ht="16.5">
      <c r="A13" s="556"/>
      <c r="B13" s="533"/>
      <c r="C13" s="363"/>
      <c r="D13" s="215" t="s">
        <v>366</v>
      </c>
      <c r="E13" s="216" t="s">
        <v>365</v>
      </c>
      <c r="F13" s="277"/>
      <c r="G13" s="278"/>
      <c r="H13" s="278"/>
      <c r="I13" s="278"/>
      <c r="J13" s="277"/>
      <c r="K13" s="284"/>
      <c r="L13" s="284"/>
      <c r="M13" s="284"/>
      <c r="N13" s="284"/>
      <c r="O13" s="284"/>
      <c r="P13" s="285"/>
      <c r="Q13" s="211"/>
      <c r="R13" s="567"/>
      <c r="S13" s="219" t="s">
        <v>627</v>
      </c>
      <c r="T13" s="344">
        <f>SUM($H$47)</f>
        <v>0</v>
      </c>
      <c r="U13" s="220">
        <f>SUM($I$47)</f>
        <v>0</v>
      </c>
      <c r="V13" s="305">
        <f t="shared" si="0"/>
        <v>0</v>
      </c>
    </row>
    <row r="14" spans="1:22" ht="16.5">
      <c r="A14" s="556"/>
      <c r="B14" s="533"/>
      <c r="C14" s="363"/>
      <c r="D14" s="215" t="s">
        <v>369</v>
      </c>
      <c r="E14" s="216" t="s">
        <v>368</v>
      </c>
      <c r="F14" s="277"/>
      <c r="G14" s="278"/>
      <c r="H14" s="278"/>
      <c r="I14" s="278"/>
      <c r="J14" s="277"/>
      <c r="K14" s="284"/>
      <c r="L14" s="284"/>
      <c r="M14" s="284"/>
      <c r="N14" s="284"/>
      <c r="O14" s="284"/>
      <c r="P14" s="285"/>
      <c r="Q14" s="211"/>
      <c r="R14" s="567"/>
      <c r="S14" s="219" t="s">
        <v>112</v>
      </c>
      <c r="T14" s="344">
        <f>SUM($H$48)</f>
        <v>4.080000000000001</v>
      </c>
      <c r="U14" s="220">
        <f>SUM($I$48)</f>
        <v>0</v>
      </c>
      <c r="V14" s="305">
        <f t="shared" si="0"/>
        <v>0</v>
      </c>
    </row>
    <row r="15" spans="1:22" ht="17.25" thickBot="1">
      <c r="A15" s="557"/>
      <c r="B15" s="543"/>
      <c r="C15" s="362"/>
      <c r="D15" s="251" t="s">
        <v>371</v>
      </c>
      <c r="E15" s="252" t="s">
        <v>370</v>
      </c>
      <c r="F15" s="280"/>
      <c r="G15" s="281"/>
      <c r="H15" s="281"/>
      <c r="I15" s="281"/>
      <c r="J15" s="280"/>
      <c r="K15" s="286"/>
      <c r="L15" s="286"/>
      <c r="M15" s="286"/>
      <c r="N15" s="286"/>
      <c r="O15" s="286"/>
      <c r="P15" s="287"/>
      <c r="Q15" s="211"/>
      <c r="R15" s="567"/>
      <c r="S15" s="219" t="s">
        <v>628</v>
      </c>
      <c r="T15" s="344">
        <f>SUM($H$49)</f>
        <v>4.080000000000001</v>
      </c>
      <c r="U15" s="220">
        <f>SUM($I$49)</f>
        <v>0</v>
      </c>
      <c r="V15" s="305">
        <f t="shared" si="0"/>
        <v>0</v>
      </c>
    </row>
    <row r="16" spans="1:22" ht="17.25" thickBot="1">
      <c r="A16" s="547" t="s">
        <v>341</v>
      </c>
      <c r="B16" s="538" t="s">
        <v>351</v>
      </c>
      <c r="C16" s="360"/>
      <c r="D16" s="243" t="s">
        <v>374</v>
      </c>
      <c r="E16" s="244" t="s">
        <v>373</v>
      </c>
      <c r="F16" s="245" t="s">
        <v>637</v>
      </c>
      <c r="G16" s="466">
        <v>1.4400000000000002</v>
      </c>
      <c r="H16" s="246">
        <f t="shared" ref="H16:H47" si="1">G16</f>
        <v>1.4400000000000002</v>
      </c>
      <c r="I16" s="420"/>
      <c r="J16" s="247">
        <f>I16/H16</f>
        <v>0</v>
      </c>
      <c r="K16" s="248">
        <f t="shared" ref="K16:K21" si="2">H16/SUM($H$16:$H$21)</f>
        <v>0.14400000000000002</v>
      </c>
      <c r="L16" s="248">
        <f t="shared" ref="L16:L43" si="3">H16/SUM($H$16:$H$43)</f>
        <v>3.6000000000000004E-2</v>
      </c>
      <c r="M16" s="248"/>
      <c r="N16" s="248"/>
      <c r="O16" s="248"/>
      <c r="P16" s="249">
        <f>H16/$T$31</f>
        <v>5.3491827637444291E-2</v>
      </c>
      <c r="Q16" s="211"/>
      <c r="R16" s="567"/>
      <c r="S16" s="219" t="s">
        <v>629</v>
      </c>
      <c r="T16" s="344">
        <f>SUM($H$50)</f>
        <v>4.080000000000001</v>
      </c>
      <c r="U16" s="220">
        <f>SUM($I$50)</f>
        <v>0</v>
      </c>
      <c r="V16" s="305">
        <f t="shared" si="0"/>
        <v>0</v>
      </c>
    </row>
    <row r="17" spans="1:22" ht="17.25" thickBot="1">
      <c r="A17" s="548"/>
      <c r="B17" s="539"/>
      <c r="C17" s="364"/>
      <c r="D17" s="215" t="s">
        <v>376</v>
      </c>
      <c r="E17" s="216" t="s">
        <v>375</v>
      </c>
      <c r="F17" s="212"/>
      <c r="G17" s="466">
        <v>0</v>
      </c>
      <c r="H17" s="239">
        <f t="shared" si="1"/>
        <v>0</v>
      </c>
      <c r="I17" s="421"/>
      <c r="J17" s="233"/>
      <c r="K17" s="221">
        <f t="shared" si="2"/>
        <v>0</v>
      </c>
      <c r="L17" s="221">
        <f t="shared" si="3"/>
        <v>0</v>
      </c>
      <c r="M17" s="221"/>
      <c r="N17" s="221"/>
      <c r="O17" s="221"/>
      <c r="P17" s="250"/>
      <c r="Q17" s="211"/>
      <c r="R17" s="567"/>
      <c r="S17" s="219" t="s">
        <v>630</v>
      </c>
      <c r="T17" s="344">
        <f>SUM($H$51:$H$52)</f>
        <v>8.1600000000000019</v>
      </c>
      <c r="U17" s="220">
        <f>SUM($I$51:$I$52)</f>
        <v>0</v>
      </c>
      <c r="V17" s="305">
        <f t="shared" si="0"/>
        <v>0</v>
      </c>
    </row>
    <row r="18" spans="1:22" ht="17.25" thickBot="1">
      <c r="A18" s="548"/>
      <c r="B18" s="539"/>
      <c r="C18" s="364"/>
      <c r="D18" s="215" t="s">
        <v>2118</v>
      </c>
      <c r="E18" s="216" t="s">
        <v>377</v>
      </c>
      <c r="F18" s="212" t="s">
        <v>637</v>
      </c>
      <c r="G18" s="466">
        <v>2.84</v>
      </c>
      <c r="H18" s="239">
        <f t="shared" si="1"/>
        <v>2.84</v>
      </c>
      <c r="I18" s="421"/>
      <c r="J18" s="233">
        <f t="shared" ref="J18:J26" si="4">I18/H18</f>
        <v>0</v>
      </c>
      <c r="K18" s="221">
        <f t="shared" si="2"/>
        <v>0.28399999999999997</v>
      </c>
      <c r="L18" s="221">
        <f t="shared" si="3"/>
        <v>7.0999999999999994E-2</v>
      </c>
      <c r="M18" s="221"/>
      <c r="N18" s="221"/>
      <c r="O18" s="221"/>
      <c r="P18" s="250">
        <f>H18/$T$31</f>
        <v>0.10549777117384844</v>
      </c>
      <c r="Q18" s="211"/>
      <c r="R18" s="567"/>
      <c r="S18" s="219" t="s">
        <v>149</v>
      </c>
      <c r="T18" s="344">
        <f>SUM($H$53)</f>
        <v>4.080000000000001</v>
      </c>
      <c r="U18" s="220">
        <f>SUM($I$53)</f>
        <v>0</v>
      </c>
      <c r="V18" s="305">
        <f t="shared" si="0"/>
        <v>0</v>
      </c>
    </row>
    <row r="19" spans="1:22" ht="33.75" thickBot="1">
      <c r="A19" s="548"/>
      <c r="B19" s="539"/>
      <c r="C19" s="364"/>
      <c r="D19" s="215" t="s">
        <v>2115</v>
      </c>
      <c r="E19" s="216" t="s">
        <v>378</v>
      </c>
      <c r="F19" s="212" t="s">
        <v>637</v>
      </c>
      <c r="G19" s="466">
        <v>1.4400000000000002</v>
      </c>
      <c r="H19" s="239">
        <f t="shared" si="1"/>
        <v>1.4400000000000002</v>
      </c>
      <c r="I19" s="421"/>
      <c r="J19" s="233">
        <f t="shared" si="4"/>
        <v>0</v>
      </c>
      <c r="K19" s="221">
        <f t="shared" si="2"/>
        <v>0.14400000000000002</v>
      </c>
      <c r="L19" s="221">
        <f t="shared" si="3"/>
        <v>3.6000000000000004E-2</v>
      </c>
      <c r="M19" s="221"/>
      <c r="N19" s="221"/>
      <c r="O19" s="221"/>
      <c r="P19" s="250">
        <f>H19/$T$31</f>
        <v>5.3491827637444291E-2</v>
      </c>
      <c r="Q19" s="211"/>
      <c r="R19" s="567"/>
      <c r="S19" s="219" t="s">
        <v>433</v>
      </c>
      <c r="T19" s="344">
        <f>SUM($H$54)</f>
        <v>4.080000000000001</v>
      </c>
      <c r="U19" s="220">
        <f>SUM($I$54)</f>
        <v>0</v>
      </c>
      <c r="V19" s="305">
        <f t="shared" si="0"/>
        <v>0</v>
      </c>
    </row>
    <row r="20" spans="1:22" ht="33.75" thickBot="1">
      <c r="A20" s="548"/>
      <c r="B20" s="539"/>
      <c r="C20" s="364"/>
      <c r="D20" s="215" t="s">
        <v>2116</v>
      </c>
      <c r="E20" s="216" t="s">
        <v>379</v>
      </c>
      <c r="F20" s="212" t="s">
        <v>637</v>
      </c>
      <c r="G20" s="466">
        <v>1.4400000000000002</v>
      </c>
      <c r="H20" s="239">
        <f t="shared" si="1"/>
        <v>1.4400000000000002</v>
      </c>
      <c r="I20" s="421"/>
      <c r="J20" s="233">
        <f t="shared" si="4"/>
        <v>0</v>
      </c>
      <c r="K20" s="221">
        <f t="shared" si="2"/>
        <v>0.14400000000000002</v>
      </c>
      <c r="L20" s="221">
        <f t="shared" si="3"/>
        <v>3.6000000000000004E-2</v>
      </c>
      <c r="M20" s="221"/>
      <c r="N20" s="221"/>
      <c r="O20" s="221"/>
      <c r="P20" s="250">
        <f>H20/$T$31</f>
        <v>5.3491827637444291E-2</v>
      </c>
      <c r="Q20" s="211"/>
      <c r="R20" s="567"/>
      <c r="S20" s="219" t="s">
        <v>632</v>
      </c>
      <c r="T20" s="344">
        <f>SUM($H$55:$H$58)</f>
        <v>16.320000000000004</v>
      </c>
      <c r="U20" s="220">
        <f>SUM($I$55:$I$58)</f>
        <v>0</v>
      </c>
      <c r="V20" s="305">
        <f t="shared" si="0"/>
        <v>0</v>
      </c>
    </row>
    <row r="21" spans="1:22" ht="17.25" thickBot="1">
      <c r="A21" s="548"/>
      <c r="B21" s="540"/>
      <c r="C21" s="365"/>
      <c r="D21" s="251" t="s">
        <v>382</v>
      </c>
      <c r="E21" s="252" t="s">
        <v>381</v>
      </c>
      <c r="F21" s="253" t="s">
        <v>637</v>
      </c>
      <c r="G21" s="466">
        <v>2.84</v>
      </c>
      <c r="H21" s="254">
        <f t="shared" si="1"/>
        <v>2.84</v>
      </c>
      <c r="I21" s="422"/>
      <c r="J21" s="255">
        <f t="shared" si="4"/>
        <v>0</v>
      </c>
      <c r="K21" s="256">
        <f t="shared" si="2"/>
        <v>0.28399999999999997</v>
      </c>
      <c r="L21" s="256">
        <f t="shared" si="3"/>
        <v>7.0999999999999994E-2</v>
      </c>
      <c r="M21" s="256"/>
      <c r="N21" s="256"/>
      <c r="O21" s="256"/>
      <c r="P21" s="257">
        <f>H21/$T$31</f>
        <v>0.10549777117384844</v>
      </c>
      <c r="Q21" s="211"/>
      <c r="R21" s="567"/>
      <c r="S21" s="219" t="s">
        <v>633</v>
      </c>
      <c r="T21" s="344">
        <f>SUM($H$59:$H$60)</f>
        <v>8.1600000000000019</v>
      </c>
      <c r="U21" s="220">
        <f>SUM($I$59:$I$60)</f>
        <v>0</v>
      </c>
      <c r="V21" s="305">
        <f t="shared" si="0"/>
        <v>0</v>
      </c>
    </row>
    <row r="22" spans="1:22" ht="17.25" thickBot="1">
      <c r="A22" s="548"/>
      <c r="B22" s="541" t="s">
        <v>354</v>
      </c>
      <c r="C22" s="366"/>
      <c r="D22" s="243" t="s">
        <v>384</v>
      </c>
      <c r="E22" s="258" t="s">
        <v>383</v>
      </c>
      <c r="F22" s="245" t="s">
        <v>635</v>
      </c>
      <c r="G22" s="466">
        <v>1.4400000000000002</v>
      </c>
      <c r="H22" s="246">
        <f t="shared" si="1"/>
        <v>1.4400000000000002</v>
      </c>
      <c r="I22" s="420"/>
      <c r="J22" s="247">
        <f t="shared" si="4"/>
        <v>0</v>
      </c>
      <c r="K22" s="248">
        <f>H22/SUM($H$22:$H$24)</f>
        <v>0.33333333333333337</v>
      </c>
      <c r="L22" s="248">
        <f t="shared" si="3"/>
        <v>3.6000000000000004E-2</v>
      </c>
      <c r="M22" s="248"/>
      <c r="N22" s="248">
        <f>H22/$T$29</f>
        <v>4.2755344418052253E-2</v>
      </c>
      <c r="O22" s="248"/>
      <c r="P22" s="249"/>
      <c r="Q22" s="211"/>
      <c r="R22" s="567"/>
      <c r="S22" s="219" t="s">
        <v>634</v>
      </c>
      <c r="T22" s="344">
        <f>SUM($H$61)</f>
        <v>4.080000000000001</v>
      </c>
      <c r="U22" s="220">
        <f>SUM($I$61)</f>
        <v>0</v>
      </c>
      <c r="V22" s="305">
        <f t="shared" si="0"/>
        <v>0</v>
      </c>
    </row>
    <row r="23" spans="1:22" ht="17.25" thickBot="1">
      <c r="A23" s="548"/>
      <c r="B23" s="542"/>
      <c r="C23" s="361"/>
      <c r="D23" s="215" t="s">
        <v>386</v>
      </c>
      <c r="E23" s="222" t="s">
        <v>385</v>
      </c>
      <c r="F23" s="212" t="s">
        <v>636</v>
      </c>
      <c r="G23" s="466">
        <v>1.4400000000000002</v>
      </c>
      <c r="H23" s="239">
        <f t="shared" si="1"/>
        <v>1.4400000000000002</v>
      </c>
      <c r="I23" s="421"/>
      <c r="J23" s="233">
        <f t="shared" si="4"/>
        <v>0</v>
      </c>
      <c r="K23" s="221">
        <f>H23/SUM($H$22:$H$24)</f>
        <v>0.33333333333333337</v>
      </c>
      <c r="L23" s="221">
        <f t="shared" si="3"/>
        <v>3.6000000000000004E-2</v>
      </c>
      <c r="M23" s="221"/>
      <c r="N23" s="221"/>
      <c r="O23" s="221">
        <f>H23/$T$30</f>
        <v>3.6548223350253803E-2</v>
      </c>
      <c r="P23" s="250"/>
      <c r="Q23" s="211"/>
      <c r="R23" s="568"/>
      <c r="S23" s="306" t="s">
        <v>367</v>
      </c>
      <c r="T23" s="345">
        <f>SUM($H$62)</f>
        <v>2.88</v>
      </c>
      <c r="U23" s="307">
        <f>SUM($I$62)</f>
        <v>0</v>
      </c>
      <c r="V23" s="308">
        <f t="shared" si="0"/>
        <v>0</v>
      </c>
    </row>
    <row r="24" spans="1:22" ht="17.25" thickBot="1">
      <c r="A24" s="548"/>
      <c r="B24" s="543"/>
      <c r="C24" s="362"/>
      <c r="D24" s="251" t="s">
        <v>388</v>
      </c>
      <c r="E24" s="259" t="s">
        <v>387</v>
      </c>
      <c r="F24" s="253" t="s">
        <v>637</v>
      </c>
      <c r="G24" s="466">
        <v>1.4400000000000002</v>
      </c>
      <c r="H24" s="254">
        <f t="shared" si="1"/>
        <v>1.4400000000000002</v>
      </c>
      <c r="I24" s="422"/>
      <c r="J24" s="255">
        <f t="shared" si="4"/>
        <v>0</v>
      </c>
      <c r="K24" s="256">
        <f>H24/SUM($H$22:$H$24)</f>
        <v>0.33333333333333337</v>
      </c>
      <c r="L24" s="256">
        <f t="shared" si="3"/>
        <v>3.6000000000000004E-2</v>
      </c>
      <c r="M24" s="256"/>
      <c r="N24" s="256"/>
      <c r="O24" s="256"/>
      <c r="P24" s="257">
        <f>H24/$T$31</f>
        <v>5.3491827637444291E-2</v>
      </c>
      <c r="Q24" s="211"/>
      <c r="R24" s="211"/>
    </row>
    <row r="25" spans="1:22" ht="33.75" thickBot="1">
      <c r="A25" s="548"/>
      <c r="B25" s="541" t="s">
        <v>357</v>
      </c>
      <c r="C25" s="366"/>
      <c r="D25" s="243" t="s">
        <v>390</v>
      </c>
      <c r="E25" s="244" t="s">
        <v>389</v>
      </c>
      <c r="F25" s="245" t="s">
        <v>637</v>
      </c>
      <c r="G25" s="466">
        <v>2.84</v>
      </c>
      <c r="H25" s="246">
        <f t="shared" si="1"/>
        <v>2.84</v>
      </c>
      <c r="I25" s="420"/>
      <c r="J25" s="247">
        <f t="shared" si="4"/>
        <v>0</v>
      </c>
      <c r="K25" s="248">
        <f>H25/SUM($H$25:$H$27)</f>
        <v>0.66355140186915884</v>
      </c>
      <c r="L25" s="248">
        <f t="shared" si="3"/>
        <v>7.0999999999999994E-2</v>
      </c>
      <c r="M25" s="248"/>
      <c r="N25" s="248"/>
      <c r="O25" s="248"/>
      <c r="P25" s="257">
        <f>H25/$T$31</f>
        <v>0.10549777117384844</v>
      </c>
      <c r="Q25" s="211"/>
      <c r="R25" s="211"/>
      <c r="S25" s="213" t="s">
        <v>671</v>
      </c>
      <c r="T25" s="214" t="s">
        <v>340</v>
      </c>
      <c r="U25" s="214" t="s">
        <v>337</v>
      </c>
      <c r="V25" s="214" t="s">
        <v>655</v>
      </c>
    </row>
    <row r="26" spans="1:22" ht="17.25" thickBot="1">
      <c r="A26" s="548"/>
      <c r="B26" s="542"/>
      <c r="C26" s="361"/>
      <c r="D26" s="215" t="s">
        <v>392</v>
      </c>
      <c r="E26" s="216" t="s">
        <v>391</v>
      </c>
      <c r="F26" s="212" t="s">
        <v>637</v>
      </c>
      <c r="G26" s="466">
        <v>1.4400000000000002</v>
      </c>
      <c r="H26" s="239">
        <f t="shared" si="1"/>
        <v>1.4400000000000002</v>
      </c>
      <c r="I26" s="421"/>
      <c r="J26" s="233">
        <f t="shared" si="4"/>
        <v>0</v>
      </c>
      <c r="K26" s="221">
        <f>H26/SUM($H$25:$H$27)</f>
        <v>0.33644859813084116</v>
      </c>
      <c r="L26" s="221">
        <f t="shared" si="3"/>
        <v>3.6000000000000004E-2</v>
      </c>
      <c r="M26" s="221"/>
      <c r="N26" s="221"/>
      <c r="O26" s="221"/>
      <c r="P26" s="257">
        <f>H26/$T$31</f>
        <v>5.3491827637444291E-2</v>
      </c>
      <c r="Q26" s="211"/>
      <c r="R26" s="211"/>
      <c r="S26" s="212" t="s">
        <v>672</v>
      </c>
      <c r="T26" s="220">
        <f>SUM(T27:T28)</f>
        <v>100</v>
      </c>
      <c r="U26" s="220">
        <f>SUM(U27:U28)</f>
        <v>0</v>
      </c>
      <c r="V26" s="220">
        <f t="shared" ref="V26:V31" si="5">U26/T26</f>
        <v>0</v>
      </c>
    </row>
    <row r="27" spans="1:22" ht="17.25" thickBot="1">
      <c r="A27" s="548"/>
      <c r="B27" s="543"/>
      <c r="C27" s="362"/>
      <c r="D27" s="251" t="s">
        <v>394</v>
      </c>
      <c r="E27" s="259" t="s">
        <v>393</v>
      </c>
      <c r="F27" s="253"/>
      <c r="G27" s="466">
        <v>0</v>
      </c>
      <c r="H27" s="254">
        <f t="shared" si="1"/>
        <v>0</v>
      </c>
      <c r="I27" s="422"/>
      <c r="J27" s="255"/>
      <c r="K27" s="256">
        <f>H27/SUM($H$25:$H$27)</f>
        <v>0</v>
      </c>
      <c r="L27" s="256">
        <f t="shared" si="3"/>
        <v>0</v>
      </c>
      <c r="M27" s="256"/>
      <c r="N27" s="256"/>
      <c r="O27" s="256"/>
      <c r="P27" s="257"/>
      <c r="Q27" s="211"/>
      <c r="R27" s="211"/>
      <c r="S27" s="212" t="s">
        <v>372</v>
      </c>
      <c r="T27" s="220">
        <f>SUM(H16:H43)</f>
        <v>40</v>
      </c>
      <c r="U27" s="220">
        <f>SUM($I$16:$I$43)</f>
        <v>0</v>
      </c>
      <c r="V27" s="220">
        <f t="shared" si="5"/>
        <v>0</v>
      </c>
    </row>
    <row r="28" spans="1:22" ht="17.25" thickBot="1">
      <c r="A28" s="548"/>
      <c r="B28" s="544" t="s">
        <v>624</v>
      </c>
      <c r="C28" s="367"/>
      <c r="D28" s="243" t="s">
        <v>396</v>
      </c>
      <c r="E28" s="258" t="s">
        <v>395</v>
      </c>
      <c r="F28" s="245" t="s">
        <v>637</v>
      </c>
      <c r="G28" s="330">
        <v>2.64</v>
      </c>
      <c r="H28" s="340">
        <f t="shared" si="1"/>
        <v>2.64</v>
      </c>
      <c r="I28" s="420"/>
      <c r="J28" s="247">
        <f t="shared" ref="J28:J42" si="6">I28/H28</f>
        <v>0</v>
      </c>
      <c r="K28" s="248">
        <f t="shared" ref="K28:K39" si="7">H28/SUM($H$28:$H$39)</f>
        <v>0.16836734693877553</v>
      </c>
      <c r="L28" s="248">
        <f t="shared" si="3"/>
        <v>6.6000000000000003E-2</v>
      </c>
      <c r="M28" s="248"/>
      <c r="N28" s="248"/>
      <c r="O28" s="248"/>
      <c r="P28" s="249">
        <f>H28/$T$31</f>
        <v>9.8068350668647858E-2</v>
      </c>
      <c r="Q28" s="211"/>
      <c r="R28" s="211"/>
      <c r="S28" s="212" t="s">
        <v>414</v>
      </c>
      <c r="T28" s="220">
        <f>SUM(H43:H63)</f>
        <v>60</v>
      </c>
      <c r="U28" s="220">
        <f>SUM($I$44:$I$63)</f>
        <v>0</v>
      </c>
      <c r="V28" s="220">
        <f t="shared" si="5"/>
        <v>0</v>
      </c>
    </row>
    <row r="29" spans="1:22" ht="17.25" thickBot="1">
      <c r="A29" s="548"/>
      <c r="B29" s="545"/>
      <c r="C29" s="368"/>
      <c r="D29" s="215" t="s">
        <v>398</v>
      </c>
      <c r="E29" s="222" t="s">
        <v>397</v>
      </c>
      <c r="F29" s="212" t="s">
        <v>635</v>
      </c>
      <c r="G29" s="330">
        <v>2.64</v>
      </c>
      <c r="H29" s="342">
        <f t="shared" si="1"/>
        <v>2.64</v>
      </c>
      <c r="I29" s="421"/>
      <c r="J29" s="233">
        <f t="shared" si="6"/>
        <v>0</v>
      </c>
      <c r="K29" s="221">
        <f t="shared" si="7"/>
        <v>0.16836734693877553</v>
      </c>
      <c r="L29" s="221">
        <f t="shared" si="3"/>
        <v>6.6000000000000003E-2</v>
      </c>
      <c r="M29" s="221"/>
      <c r="N29" s="221">
        <f>H29/$T$29</f>
        <v>7.8384798099762454E-2</v>
      </c>
      <c r="O29" s="221"/>
      <c r="P29" s="250"/>
      <c r="Q29" s="211"/>
      <c r="R29" s="211"/>
      <c r="S29" s="212" t="s">
        <v>380</v>
      </c>
      <c r="T29" s="220">
        <f>SUM(H22,H29,H37,H48:H54)</f>
        <v>33.680000000000007</v>
      </c>
      <c r="U29" s="220">
        <f>SUM(I22,I29,I37,I48:I54)</f>
        <v>0</v>
      </c>
      <c r="V29" s="220">
        <f t="shared" si="5"/>
        <v>0</v>
      </c>
    </row>
    <row r="30" spans="1:22" ht="17.25" thickBot="1">
      <c r="A30" s="548"/>
      <c r="B30" s="545"/>
      <c r="C30" s="368"/>
      <c r="D30" s="215" t="s">
        <v>400</v>
      </c>
      <c r="E30" s="222" t="s">
        <v>399</v>
      </c>
      <c r="F30" s="212" t="s">
        <v>636</v>
      </c>
      <c r="G30" s="330">
        <v>2.64</v>
      </c>
      <c r="H30" s="342">
        <f t="shared" si="1"/>
        <v>2.64</v>
      </c>
      <c r="I30" s="421"/>
      <c r="J30" s="233">
        <f t="shared" si="6"/>
        <v>0</v>
      </c>
      <c r="K30" s="221">
        <f t="shared" si="7"/>
        <v>0.16836734693877553</v>
      </c>
      <c r="L30" s="221">
        <f t="shared" si="3"/>
        <v>6.6000000000000003E-2</v>
      </c>
      <c r="M30" s="221"/>
      <c r="N30" s="221"/>
      <c r="O30" s="221">
        <f>H30/$T$30</f>
        <v>6.700507614213197E-2</v>
      </c>
      <c r="P30" s="250"/>
      <c r="Q30" s="211"/>
      <c r="R30" s="211"/>
      <c r="S30" s="212" t="s">
        <v>2</v>
      </c>
      <c r="T30" s="220">
        <f>SUM(H23,H30,H38,H40:H42,H55:H61)</f>
        <v>39.400000000000006</v>
      </c>
      <c r="U30" s="220">
        <f>SUM(I23,I30,I38,I40:I42,I55:I61)</f>
        <v>0</v>
      </c>
      <c r="V30" s="220">
        <f t="shared" si="5"/>
        <v>0</v>
      </c>
    </row>
    <row r="31" spans="1:22" ht="16.5">
      <c r="A31" s="548"/>
      <c r="B31" s="545"/>
      <c r="C31" s="368"/>
      <c r="D31" s="215" t="s">
        <v>402</v>
      </c>
      <c r="E31" s="222" t="s">
        <v>401</v>
      </c>
      <c r="F31" s="212" t="s">
        <v>637</v>
      </c>
      <c r="G31" s="330">
        <v>2.64</v>
      </c>
      <c r="H31" s="342">
        <f t="shared" si="1"/>
        <v>2.64</v>
      </c>
      <c r="I31" s="421"/>
      <c r="J31" s="233">
        <f t="shared" si="6"/>
        <v>0</v>
      </c>
      <c r="K31" s="221">
        <f t="shared" si="7"/>
        <v>0.16836734693877553</v>
      </c>
      <c r="L31" s="221">
        <f t="shared" si="3"/>
        <v>6.6000000000000003E-2</v>
      </c>
      <c r="M31" s="221"/>
      <c r="N31" s="221"/>
      <c r="O31" s="221"/>
      <c r="P31" s="250">
        <f>H31/$T$31</f>
        <v>9.8068350668647858E-2</v>
      </c>
      <c r="Q31" s="211"/>
      <c r="R31" s="211"/>
      <c r="S31" s="212" t="s">
        <v>11</v>
      </c>
      <c r="T31" s="220">
        <f>SUM(H16,H18:H21,H24,H25:H26,H28,H31,H39,H62,H33,H34,H35,H36)</f>
        <v>26.919999999999998</v>
      </c>
      <c r="U31" s="220">
        <f>SUM(I16,I18:I21,I24,I25:I26,I28,I31,I39,I62)</f>
        <v>0</v>
      </c>
      <c r="V31" s="220">
        <f t="shared" si="5"/>
        <v>0</v>
      </c>
    </row>
    <row r="32" spans="1:22" ht="33">
      <c r="A32" s="548"/>
      <c r="B32" s="545"/>
      <c r="C32" s="368"/>
      <c r="D32" s="215" t="s">
        <v>772</v>
      </c>
      <c r="E32" s="222" t="s">
        <v>771</v>
      </c>
      <c r="F32" s="212" t="s">
        <v>708</v>
      </c>
      <c r="G32" s="391"/>
      <c r="H32" s="239">
        <f t="shared" si="1"/>
        <v>0</v>
      </c>
      <c r="I32" s="421"/>
      <c r="J32" s="233"/>
      <c r="K32" s="221">
        <f t="shared" si="7"/>
        <v>0</v>
      </c>
      <c r="L32" s="221">
        <f t="shared" si="3"/>
        <v>0</v>
      </c>
      <c r="M32" s="221"/>
      <c r="N32" s="221"/>
      <c r="O32" s="221"/>
      <c r="P32" s="250"/>
      <c r="Q32" s="211"/>
      <c r="R32" s="211"/>
      <c r="S32" s="217"/>
      <c r="T32" s="346"/>
      <c r="U32" s="346"/>
      <c r="V32" s="346"/>
    </row>
    <row r="33" spans="1:22" ht="16.5">
      <c r="A33" s="548"/>
      <c r="B33" s="545"/>
      <c r="C33" s="368"/>
      <c r="D33" s="215" t="s">
        <v>706</v>
      </c>
      <c r="E33" s="222" t="s">
        <v>707</v>
      </c>
      <c r="F33" s="212" t="s">
        <v>637</v>
      </c>
      <c r="G33" s="342">
        <v>0.5</v>
      </c>
      <c r="H33" s="342">
        <f t="shared" si="1"/>
        <v>0.5</v>
      </c>
      <c r="I33" s="421"/>
      <c r="J33" s="233">
        <f t="shared" si="6"/>
        <v>0</v>
      </c>
      <c r="K33" s="221">
        <f t="shared" si="7"/>
        <v>3.1887755102040817E-2</v>
      </c>
      <c r="L33" s="221">
        <f t="shared" si="3"/>
        <v>1.2500000000000001E-2</v>
      </c>
      <c r="M33" s="221"/>
      <c r="N33" s="221"/>
      <c r="O33" s="221"/>
      <c r="P33" s="250">
        <f>H33/$T$31</f>
        <v>1.8573551263001486E-2</v>
      </c>
      <c r="Q33" s="211"/>
      <c r="R33" s="211"/>
      <c r="S33" s="217"/>
      <c r="T33" s="346"/>
      <c r="U33" s="346"/>
      <c r="V33" s="346"/>
    </row>
    <row r="34" spans="1:22" ht="16.5">
      <c r="A34" s="548"/>
      <c r="B34" s="545"/>
      <c r="C34" s="368"/>
      <c r="D34" s="215" t="s">
        <v>709</v>
      </c>
      <c r="E34" s="222" t="s">
        <v>710</v>
      </c>
      <c r="F34" s="212" t="s">
        <v>637</v>
      </c>
      <c r="G34" s="342">
        <v>0.5</v>
      </c>
      <c r="H34" s="342">
        <f t="shared" si="1"/>
        <v>0.5</v>
      </c>
      <c r="I34" s="421"/>
      <c r="J34" s="233">
        <f t="shared" si="6"/>
        <v>0</v>
      </c>
      <c r="K34" s="221">
        <f t="shared" si="7"/>
        <v>3.1887755102040817E-2</v>
      </c>
      <c r="L34" s="221">
        <f t="shared" si="3"/>
        <v>1.2500000000000001E-2</v>
      </c>
      <c r="M34" s="221"/>
      <c r="N34" s="221"/>
      <c r="O34" s="221"/>
      <c r="P34" s="250">
        <f>H34/$T$31</f>
        <v>1.8573551263001486E-2</v>
      </c>
      <c r="Q34" s="211"/>
      <c r="R34" s="211"/>
      <c r="S34" s="217"/>
      <c r="T34" s="346"/>
      <c r="U34" s="346"/>
      <c r="V34" s="346"/>
    </row>
    <row r="35" spans="1:22" ht="16.5">
      <c r="A35" s="548"/>
      <c r="B35" s="545"/>
      <c r="C35" s="368"/>
      <c r="D35" s="215" t="s">
        <v>711</v>
      </c>
      <c r="E35" s="222" t="s">
        <v>712</v>
      </c>
      <c r="F35" s="212" t="s">
        <v>637</v>
      </c>
      <c r="G35" s="342">
        <v>0.5</v>
      </c>
      <c r="H35" s="342">
        <f t="shared" si="1"/>
        <v>0.5</v>
      </c>
      <c r="I35" s="421"/>
      <c r="J35" s="233">
        <f t="shared" si="6"/>
        <v>0</v>
      </c>
      <c r="K35" s="221">
        <f t="shared" si="7"/>
        <v>3.1887755102040817E-2</v>
      </c>
      <c r="L35" s="221">
        <f t="shared" si="3"/>
        <v>1.2500000000000001E-2</v>
      </c>
      <c r="M35" s="221"/>
      <c r="N35" s="221"/>
      <c r="O35" s="221"/>
      <c r="P35" s="250">
        <f>H35/$T$31</f>
        <v>1.8573551263001486E-2</v>
      </c>
      <c r="Q35" s="211"/>
      <c r="R35" s="211"/>
      <c r="S35" s="217"/>
      <c r="T35" s="346"/>
      <c r="U35" s="346"/>
      <c r="V35" s="346"/>
    </row>
    <row r="36" spans="1:22" ht="17.25" thickBot="1">
      <c r="A36" s="548"/>
      <c r="B36" s="545"/>
      <c r="C36" s="368"/>
      <c r="D36" s="215" t="s">
        <v>713</v>
      </c>
      <c r="E36" s="222" t="s">
        <v>714</v>
      </c>
      <c r="F36" s="212" t="s">
        <v>637</v>
      </c>
      <c r="G36" s="342">
        <v>0.5</v>
      </c>
      <c r="H36" s="342">
        <f t="shared" si="1"/>
        <v>0.5</v>
      </c>
      <c r="I36" s="421"/>
      <c r="J36" s="233">
        <f t="shared" si="6"/>
        <v>0</v>
      </c>
      <c r="K36" s="221">
        <f t="shared" si="7"/>
        <v>3.1887755102040817E-2</v>
      </c>
      <c r="L36" s="221">
        <f t="shared" si="3"/>
        <v>1.2500000000000001E-2</v>
      </c>
      <c r="M36" s="221"/>
      <c r="N36" s="221"/>
      <c r="O36" s="221"/>
      <c r="P36" s="250">
        <f>H36/$T$31</f>
        <v>1.8573551263001486E-2</v>
      </c>
      <c r="Q36" s="211"/>
      <c r="R36" s="211"/>
      <c r="S36" s="217"/>
      <c r="T36" s="346"/>
      <c r="U36" s="346"/>
      <c r="V36" s="346"/>
    </row>
    <row r="37" spans="1:22" ht="17.25" thickBot="1">
      <c r="A37" s="548"/>
      <c r="B37" s="545"/>
      <c r="C37" s="368"/>
      <c r="D37" s="215" t="s">
        <v>403</v>
      </c>
      <c r="E37" s="222" t="s">
        <v>758</v>
      </c>
      <c r="F37" s="212" t="s">
        <v>635</v>
      </c>
      <c r="G37" s="330">
        <v>1.04</v>
      </c>
      <c r="H37" s="342">
        <f t="shared" si="1"/>
        <v>1.04</v>
      </c>
      <c r="I37" s="421"/>
      <c r="J37" s="233">
        <f t="shared" si="6"/>
        <v>0</v>
      </c>
      <c r="K37" s="221">
        <f t="shared" si="7"/>
        <v>6.6326530612244902E-2</v>
      </c>
      <c r="L37" s="221">
        <f t="shared" si="3"/>
        <v>2.6000000000000002E-2</v>
      </c>
      <c r="M37" s="221"/>
      <c r="N37" s="221">
        <f>H37/$T$29</f>
        <v>3.0878859857482181E-2</v>
      </c>
      <c r="O37" s="221"/>
      <c r="P37" s="250"/>
      <c r="Q37" s="211"/>
      <c r="R37" s="211"/>
    </row>
    <row r="38" spans="1:22" ht="17.25" thickBot="1">
      <c r="A38" s="548"/>
      <c r="B38" s="545"/>
      <c r="C38" s="368"/>
      <c r="D38" s="215" t="s">
        <v>404</v>
      </c>
      <c r="E38" s="222" t="s">
        <v>759</v>
      </c>
      <c r="F38" s="212" t="s">
        <v>636</v>
      </c>
      <c r="G38" s="330">
        <v>1.04</v>
      </c>
      <c r="H38" s="342">
        <f t="shared" si="1"/>
        <v>1.04</v>
      </c>
      <c r="I38" s="421"/>
      <c r="J38" s="233">
        <f t="shared" si="6"/>
        <v>0</v>
      </c>
      <c r="K38" s="221">
        <f t="shared" si="7"/>
        <v>6.6326530612244902E-2</v>
      </c>
      <c r="L38" s="221">
        <f t="shared" si="3"/>
        <v>2.6000000000000002E-2</v>
      </c>
      <c r="M38" s="221"/>
      <c r="N38" s="221"/>
      <c r="O38" s="221">
        <f>H38/$T$30</f>
        <v>2.6395939086294413E-2</v>
      </c>
      <c r="P38" s="250"/>
      <c r="Q38" s="211"/>
      <c r="R38" s="211"/>
    </row>
    <row r="39" spans="1:22" ht="17.25" thickBot="1">
      <c r="A39" s="548"/>
      <c r="B39" s="546"/>
      <c r="C39" s="369"/>
      <c r="D39" s="251" t="s">
        <v>405</v>
      </c>
      <c r="E39" s="259" t="s">
        <v>760</v>
      </c>
      <c r="F39" s="253" t="s">
        <v>637</v>
      </c>
      <c r="G39" s="330">
        <v>1.04</v>
      </c>
      <c r="H39" s="341">
        <f t="shared" si="1"/>
        <v>1.04</v>
      </c>
      <c r="I39" s="422"/>
      <c r="J39" s="255">
        <f t="shared" si="6"/>
        <v>0</v>
      </c>
      <c r="K39" s="256">
        <f t="shared" si="7"/>
        <v>6.6326530612244902E-2</v>
      </c>
      <c r="L39" s="256">
        <f t="shared" si="3"/>
        <v>2.6000000000000002E-2</v>
      </c>
      <c r="M39" s="256"/>
      <c r="N39" s="256"/>
      <c r="O39" s="256"/>
      <c r="P39" s="257">
        <f>H39/$T$31</f>
        <v>3.8632986627043092E-2</v>
      </c>
      <c r="Q39" s="211"/>
      <c r="R39" s="211"/>
    </row>
    <row r="40" spans="1:22" ht="17.25" thickBot="1">
      <c r="A40" s="548"/>
      <c r="B40" s="541" t="s">
        <v>362</v>
      </c>
      <c r="C40" s="366"/>
      <c r="D40" s="243" t="s">
        <v>407</v>
      </c>
      <c r="E40" s="258" t="s">
        <v>406</v>
      </c>
      <c r="F40" s="245" t="s">
        <v>636</v>
      </c>
      <c r="G40" s="466">
        <v>2.84</v>
      </c>
      <c r="H40" s="246">
        <f t="shared" si="1"/>
        <v>2.84</v>
      </c>
      <c r="I40" s="420"/>
      <c r="J40" s="247">
        <f t="shared" si="6"/>
        <v>0</v>
      </c>
      <c r="K40" s="248">
        <f>H40/SUM($H$40:$H$42)</f>
        <v>0.4965034965034964</v>
      </c>
      <c r="L40" s="248">
        <f t="shared" si="3"/>
        <v>7.0999999999999994E-2</v>
      </c>
      <c r="M40" s="248" t="s">
        <v>647</v>
      </c>
      <c r="N40" s="248"/>
      <c r="O40" s="248">
        <f>H40/$T$30</f>
        <v>7.2081218274111666E-2</v>
      </c>
      <c r="P40" s="249"/>
      <c r="Q40" s="211"/>
      <c r="R40" s="211"/>
    </row>
    <row r="41" spans="1:22" ht="17.25" thickBot="1">
      <c r="A41" s="548"/>
      <c r="B41" s="542"/>
      <c r="C41" s="361"/>
      <c r="D41" s="215" t="s">
        <v>409</v>
      </c>
      <c r="E41" s="222" t="s">
        <v>408</v>
      </c>
      <c r="F41" s="212" t="s">
        <v>636</v>
      </c>
      <c r="G41" s="466">
        <v>1.4400000000000002</v>
      </c>
      <c r="H41" s="239">
        <f t="shared" si="1"/>
        <v>1.4400000000000002</v>
      </c>
      <c r="I41" s="421"/>
      <c r="J41" s="233">
        <f t="shared" si="6"/>
        <v>0</v>
      </c>
      <c r="K41" s="221">
        <f>H41/SUM($H$40:$H$42)</f>
        <v>0.25174825174825177</v>
      </c>
      <c r="L41" s="221">
        <f t="shared" si="3"/>
        <v>3.6000000000000004E-2</v>
      </c>
      <c r="M41" s="221" t="s">
        <v>647</v>
      </c>
      <c r="N41" s="221"/>
      <c r="O41" s="221">
        <f>H41/$T$30</f>
        <v>3.6548223350253803E-2</v>
      </c>
      <c r="P41" s="250"/>
      <c r="Q41" s="211"/>
      <c r="R41" s="211"/>
    </row>
    <row r="42" spans="1:22" ht="17.25" thickBot="1">
      <c r="A42" s="548"/>
      <c r="B42" s="542"/>
      <c r="C42" s="361"/>
      <c r="D42" s="215" t="s">
        <v>411</v>
      </c>
      <c r="E42" s="222" t="s">
        <v>410</v>
      </c>
      <c r="F42" s="212" t="s">
        <v>636</v>
      </c>
      <c r="G42" s="466">
        <v>1.4400000000000002</v>
      </c>
      <c r="H42" s="239">
        <f t="shared" si="1"/>
        <v>1.4400000000000002</v>
      </c>
      <c r="I42" s="421"/>
      <c r="J42" s="233">
        <f t="shared" si="6"/>
        <v>0</v>
      </c>
      <c r="K42" s="221">
        <f>H42/SUM($H$40:$H$42)</f>
        <v>0.25174825174825177</v>
      </c>
      <c r="L42" s="221">
        <f t="shared" si="3"/>
        <v>3.6000000000000004E-2</v>
      </c>
      <c r="M42" s="221" t="s">
        <v>647</v>
      </c>
      <c r="N42" s="221"/>
      <c r="O42" s="221">
        <f>H42/$T$30</f>
        <v>3.6548223350253803E-2</v>
      </c>
      <c r="P42" s="250"/>
      <c r="Q42" s="211"/>
      <c r="R42" s="211"/>
    </row>
    <row r="43" spans="1:22" ht="17.25" thickBot="1">
      <c r="A43" s="549"/>
      <c r="B43" s="543"/>
      <c r="C43" s="362"/>
      <c r="D43" s="251" t="s">
        <v>413</v>
      </c>
      <c r="E43" s="259" t="s">
        <v>412</v>
      </c>
      <c r="F43" s="253" t="s">
        <v>636</v>
      </c>
      <c r="G43" s="466">
        <v>0</v>
      </c>
      <c r="H43" s="254">
        <f t="shared" si="1"/>
        <v>0</v>
      </c>
      <c r="I43" s="422"/>
      <c r="J43" s="255"/>
      <c r="K43" s="256"/>
      <c r="L43" s="256">
        <f t="shared" si="3"/>
        <v>0</v>
      </c>
      <c r="M43" s="256" t="s">
        <v>647</v>
      </c>
      <c r="N43" s="256"/>
      <c r="O43" s="256">
        <f>H43/$T$30</f>
        <v>0</v>
      </c>
      <c r="P43" s="257"/>
      <c r="Q43" s="211"/>
      <c r="R43" s="211"/>
    </row>
    <row r="44" spans="1:22" ht="16.5">
      <c r="A44" s="535" t="s">
        <v>342</v>
      </c>
      <c r="B44" s="538" t="s">
        <v>626</v>
      </c>
      <c r="C44" s="360"/>
      <c r="D44" s="243" t="s">
        <v>416</v>
      </c>
      <c r="E44" s="258" t="s">
        <v>415</v>
      </c>
      <c r="F44" s="245" t="s">
        <v>708</v>
      </c>
      <c r="G44" s="468">
        <v>0</v>
      </c>
      <c r="H44" s="246">
        <f t="shared" si="1"/>
        <v>0</v>
      </c>
      <c r="I44" s="420"/>
      <c r="J44" s="247"/>
      <c r="K44" s="248"/>
      <c r="L44" s="248"/>
      <c r="M44" s="248">
        <f t="shared" ref="M44:M63" si="8">H44/SUM($H$44:$H$63)</f>
        <v>0</v>
      </c>
      <c r="N44" s="248"/>
      <c r="O44" s="248"/>
      <c r="P44" s="249"/>
      <c r="Q44" s="211"/>
      <c r="R44" s="211"/>
      <c r="V44" s="211"/>
    </row>
    <row r="45" spans="1:22" ht="16.5">
      <c r="A45" s="536"/>
      <c r="B45" s="539"/>
      <c r="C45" s="364"/>
      <c r="D45" s="215" t="s">
        <v>418</v>
      </c>
      <c r="E45" s="222" t="s">
        <v>417</v>
      </c>
      <c r="F45" s="212" t="s">
        <v>708</v>
      </c>
      <c r="G45" s="469">
        <v>0</v>
      </c>
      <c r="H45" s="239">
        <f t="shared" si="1"/>
        <v>0</v>
      </c>
      <c r="I45" s="421"/>
      <c r="J45" s="233"/>
      <c r="K45" s="221"/>
      <c r="L45" s="221"/>
      <c r="M45" s="221">
        <f t="shared" si="8"/>
        <v>0</v>
      </c>
      <c r="N45" s="221"/>
      <c r="O45" s="221"/>
      <c r="P45" s="250"/>
      <c r="Q45" s="211"/>
      <c r="R45" s="211"/>
      <c r="V45" s="211"/>
    </row>
    <row r="46" spans="1:22" ht="17.25" thickBot="1">
      <c r="A46" s="536"/>
      <c r="B46" s="540"/>
      <c r="C46" s="365"/>
      <c r="D46" s="251" t="s">
        <v>420</v>
      </c>
      <c r="E46" s="259" t="s">
        <v>419</v>
      </c>
      <c r="F46" s="253" t="s">
        <v>708</v>
      </c>
      <c r="G46" s="470">
        <v>0</v>
      </c>
      <c r="H46" s="254">
        <f t="shared" si="1"/>
        <v>0</v>
      </c>
      <c r="I46" s="422"/>
      <c r="J46" s="255"/>
      <c r="K46" s="256"/>
      <c r="L46" s="256"/>
      <c r="M46" s="256">
        <f t="shared" si="8"/>
        <v>0</v>
      </c>
      <c r="N46" s="256"/>
      <c r="O46" s="256"/>
      <c r="P46" s="257"/>
      <c r="Q46" s="211"/>
      <c r="R46" s="211"/>
      <c r="V46" s="211"/>
    </row>
    <row r="47" spans="1:22" ht="38.5" customHeight="1" thickBot="1">
      <c r="A47" s="536"/>
      <c r="B47" s="262" t="s">
        <v>627</v>
      </c>
      <c r="C47" s="370"/>
      <c r="D47" s="263" t="s">
        <v>422</v>
      </c>
      <c r="E47" s="264" t="s">
        <v>421</v>
      </c>
      <c r="F47" s="265" t="s">
        <v>708</v>
      </c>
      <c r="G47" s="471">
        <v>0</v>
      </c>
      <c r="H47" s="266">
        <f t="shared" si="1"/>
        <v>0</v>
      </c>
      <c r="I47" s="423"/>
      <c r="J47" s="267"/>
      <c r="K47" s="268"/>
      <c r="L47" s="268"/>
      <c r="M47" s="268">
        <f t="shared" si="8"/>
        <v>0</v>
      </c>
      <c r="N47" s="268"/>
      <c r="O47" s="268"/>
      <c r="P47" s="269"/>
      <c r="Q47" s="211"/>
      <c r="R47" s="211"/>
      <c r="V47" s="211"/>
    </row>
    <row r="48" spans="1:22" ht="38.5" customHeight="1" thickBot="1">
      <c r="A48" s="536"/>
      <c r="B48" s="262" t="s">
        <v>112</v>
      </c>
      <c r="C48" s="370"/>
      <c r="D48" s="263" t="s">
        <v>112</v>
      </c>
      <c r="E48" s="264" t="s">
        <v>423</v>
      </c>
      <c r="F48" s="265" t="s">
        <v>635</v>
      </c>
      <c r="G48" s="472">
        <f>IFERROR(4.08*'GRESB Materiality Assessment'!$G$9,4.08)</f>
        <v>4.08</v>
      </c>
      <c r="H48" s="270">
        <f>IFERROR(4.08*'GRESB Materiality Assessment'!$G$9,4.08)*(57.12)/SUM($G$48:$G$61)</f>
        <v>4.080000000000001</v>
      </c>
      <c r="I48" s="423"/>
      <c r="J48" s="267">
        <f>I48/H48</f>
        <v>0</v>
      </c>
      <c r="K48" s="268">
        <f>IFERROR(H48/H48,0%)</f>
        <v>1</v>
      </c>
      <c r="L48" s="268"/>
      <c r="M48" s="268">
        <f t="shared" si="8"/>
        <v>6.8000000000000019E-2</v>
      </c>
      <c r="N48" s="268">
        <f t="shared" ref="N48:N54" si="9">H48/$T$29</f>
        <v>0.12114014251781473</v>
      </c>
      <c r="O48" s="268"/>
      <c r="P48" s="269"/>
      <c r="Q48" s="211"/>
      <c r="R48" s="211"/>
      <c r="V48" s="211"/>
    </row>
    <row r="49" spans="1:22" ht="35.5" customHeight="1" thickBot="1">
      <c r="A49" s="536"/>
      <c r="B49" s="262" t="s">
        <v>653</v>
      </c>
      <c r="C49" s="370"/>
      <c r="D49" s="263" t="s">
        <v>425</v>
      </c>
      <c r="E49" s="264" t="s">
        <v>424</v>
      </c>
      <c r="F49" s="265" t="s">
        <v>635</v>
      </c>
      <c r="G49" s="472">
        <f>IFERROR(4.08*'GRESB Materiality Assessment'!$G$10,4.08)</f>
        <v>4.08</v>
      </c>
      <c r="H49" s="270">
        <f>IFERROR(4.08*'GRESB Materiality Assessment'!$G$10,4.08)*(57.12)/SUM($G$48:$G$61)</f>
        <v>4.080000000000001</v>
      </c>
      <c r="I49" s="423"/>
      <c r="J49" s="267">
        <f>I49/H49</f>
        <v>0</v>
      </c>
      <c r="K49" s="268">
        <f t="shared" ref="K49:K63" si="10">IFERROR(H49/H49,0%)</f>
        <v>1</v>
      </c>
      <c r="L49" s="268"/>
      <c r="M49" s="268">
        <f t="shared" si="8"/>
        <v>6.8000000000000019E-2</v>
      </c>
      <c r="N49" s="268">
        <f t="shared" si="9"/>
        <v>0.12114014251781473</v>
      </c>
      <c r="O49" s="268"/>
      <c r="P49" s="269"/>
      <c r="Q49" s="211"/>
      <c r="R49" s="211"/>
      <c r="V49" s="211"/>
    </row>
    <row r="50" spans="1:22" ht="43.5" customHeight="1" thickBot="1">
      <c r="A50" s="536"/>
      <c r="B50" s="262" t="s">
        <v>629</v>
      </c>
      <c r="C50" s="370"/>
      <c r="D50" s="263" t="s">
        <v>66</v>
      </c>
      <c r="E50" s="264" t="s">
        <v>426</v>
      </c>
      <c r="F50" s="265" t="s">
        <v>635</v>
      </c>
      <c r="G50" s="472">
        <f>IFERROR(4.08*'GRESB Materiality Assessment'!$G$6,4.08)</f>
        <v>4.08</v>
      </c>
      <c r="H50" s="270">
        <f>IFERROR(4.08*'GRESB Materiality Assessment'!$G$6,4.08)*(57.12)/SUM($G$48:$G$61)</f>
        <v>4.080000000000001</v>
      </c>
      <c r="I50" s="423"/>
      <c r="J50" s="267">
        <f>IFERROR(I50/H50,0%)</f>
        <v>0</v>
      </c>
      <c r="K50" s="268">
        <f t="shared" si="10"/>
        <v>1</v>
      </c>
      <c r="L50" s="268"/>
      <c r="M50" s="268">
        <f t="shared" si="8"/>
        <v>6.8000000000000019E-2</v>
      </c>
      <c r="N50" s="268">
        <f t="shared" si="9"/>
        <v>0.12114014251781473</v>
      </c>
      <c r="O50" s="268"/>
      <c r="P50" s="269"/>
      <c r="Q50" s="211"/>
      <c r="R50" s="211"/>
      <c r="V50" s="211"/>
    </row>
    <row r="51" spans="1:22" ht="16.5">
      <c r="A51" s="536"/>
      <c r="B51" s="532" t="s">
        <v>630</v>
      </c>
      <c r="C51" s="371"/>
      <c r="D51" s="243" t="s">
        <v>428</v>
      </c>
      <c r="E51" s="258" t="s">
        <v>427</v>
      </c>
      <c r="F51" s="245" t="s">
        <v>635</v>
      </c>
      <c r="G51" s="473">
        <f>IFERROR(4.08*'GRESB Materiality Assessment'!$G$18,4.08)</f>
        <v>4.08</v>
      </c>
      <c r="H51" s="240">
        <f>IFERROR(4.08*'GRESB Materiality Assessment'!$G$18,4.08)*(57.12)/SUM($G$48:$G$61)</f>
        <v>4.080000000000001</v>
      </c>
      <c r="I51" s="420"/>
      <c r="J51" s="247">
        <f>IFERROR(I51/H51,0%)</f>
        <v>0</v>
      </c>
      <c r="K51" s="248">
        <f t="shared" si="10"/>
        <v>1</v>
      </c>
      <c r="L51" s="248"/>
      <c r="M51" s="248">
        <f t="shared" si="8"/>
        <v>6.8000000000000019E-2</v>
      </c>
      <c r="N51" s="248">
        <f t="shared" si="9"/>
        <v>0.12114014251781473</v>
      </c>
      <c r="O51" s="248"/>
      <c r="P51" s="249"/>
      <c r="Q51" s="211"/>
      <c r="R51" s="211"/>
      <c r="V51" s="211"/>
    </row>
    <row r="52" spans="1:22" ht="17.25" thickBot="1">
      <c r="A52" s="536"/>
      <c r="B52" s="534"/>
      <c r="C52" s="372"/>
      <c r="D52" s="251" t="s">
        <v>86</v>
      </c>
      <c r="E52" s="259" t="s">
        <v>429</v>
      </c>
      <c r="F52" s="253" t="s">
        <v>635</v>
      </c>
      <c r="G52" s="474">
        <f>IFERROR(4.08*'GRESB Materiality Assessment'!$G$19,4.08)</f>
        <v>4.08</v>
      </c>
      <c r="H52" s="242">
        <f>IFERROR(4.08*'GRESB Materiality Assessment'!$G$19,4.08)*(57.12)/SUM($G$48:$G$61)</f>
        <v>4.080000000000001</v>
      </c>
      <c r="I52" s="422"/>
      <c r="J52" s="255">
        <f>IFERROR(I52/H52,0%)</f>
        <v>0</v>
      </c>
      <c r="K52" s="256">
        <f t="shared" si="10"/>
        <v>1</v>
      </c>
      <c r="L52" s="256"/>
      <c r="M52" s="256">
        <f t="shared" si="8"/>
        <v>6.8000000000000019E-2</v>
      </c>
      <c r="N52" s="256">
        <f t="shared" si="9"/>
        <v>0.12114014251781473</v>
      </c>
      <c r="O52" s="256"/>
      <c r="P52" s="257"/>
      <c r="Q52" s="211"/>
      <c r="R52" s="211"/>
      <c r="V52" s="211"/>
    </row>
    <row r="53" spans="1:22" ht="34.5" customHeight="1" thickBot="1">
      <c r="A53" s="536"/>
      <c r="B53" s="262" t="s">
        <v>149</v>
      </c>
      <c r="C53" s="370"/>
      <c r="D53" s="263" t="s">
        <v>431</v>
      </c>
      <c r="E53" s="264" t="s">
        <v>430</v>
      </c>
      <c r="F53" s="265" t="s">
        <v>635</v>
      </c>
      <c r="G53" s="472">
        <f>IFERROR(4.08*'GRESB Materiality Assessment'!$G$17,4.08)</f>
        <v>4.08</v>
      </c>
      <c r="H53" s="270">
        <f>IFERROR(4.08*'GRESB Materiality Assessment'!$G$17,4.08)*(57.12)/SUM($G$48:$G$61)</f>
        <v>4.080000000000001</v>
      </c>
      <c r="I53" s="423"/>
      <c r="J53" s="267">
        <f>IFERROR(I53/H53,0%)</f>
        <v>0</v>
      </c>
      <c r="K53" s="268">
        <f t="shared" si="10"/>
        <v>1</v>
      </c>
      <c r="L53" s="268"/>
      <c r="M53" s="268">
        <f t="shared" si="8"/>
        <v>6.8000000000000019E-2</v>
      </c>
      <c r="N53" s="268">
        <f t="shared" si="9"/>
        <v>0.12114014251781473</v>
      </c>
      <c r="O53" s="268"/>
      <c r="P53" s="269"/>
      <c r="Q53" s="211"/>
      <c r="R53" s="211"/>
      <c r="S53" s="298"/>
      <c r="T53" s="298"/>
      <c r="U53" s="298"/>
      <c r="V53" s="297"/>
    </row>
    <row r="54" spans="1:22" s="298" customFormat="1" ht="33.75" thickBot="1">
      <c r="A54" s="536"/>
      <c r="B54" s="262" t="s">
        <v>631</v>
      </c>
      <c r="C54" s="370"/>
      <c r="D54" s="290" t="s">
        <v>433</v>
      </c>
      <c r="E54" s="291" t="s">
        <v>432</v>
      </c>
      <c r="F54" s="292" t="s">
        <v>635</v>
      </c>
      <c r="G54" s="475">
        <f>IFERROR(4.08*'GRESB Materiality Assessment'!$G$7,4.08)</f>
        <v>4.08</v>
      </c>
      <c r="H54" s="293">
        <f>IFERROR(4.08*'GRESB Materiality Assessment'!$G$7,4.08)*(57.12)/SUM($G$48:$G$61)</f>
        <v>4.080000000000001</v>
      </c>
      <c r="I54" s="424"/>
      <c r="J54" s="294">
        <f>IFERROR(I54/H54,0%)</f>
        <v>0</v>
      </c>
      <c r="K54" s="295">
        <f t="shared" si="10"/>
        <v>1</v>
      </c>
      <c r="L54" s="295"/>
      <c r="M54" s="295">
        <f t="shared" si="8"/>
        <v>6.8000000000000019E-2</v>
      </c>
      <c r="N54" s="295">
        <f t="shared" si="9"/>
        <v>0.12114014251781473</v>
      </c>
      <c r="O54" s="295"/>
      <c r="P54" s="296"/>
      <c r="Q54" s="297"/>
      <c r="R54" s="297"/>
      <c r="S54" s="210"/>
      <c r="T54" s="210"/>
      <c r="U54" s="210"/>
      <c r="V54" s="211"/>
    </row>
    <row r="55" spans="1:22" ht="16.5">
      <c r="A55" s="536"/>
      <c r="B55" s="532" t="s">
        <v>632</v>
      </c>
      <c r="C55" s="371"/>
      <c r="D55" s="243" t="s">
        <v>435</v>
      </c>
      <c r="E55" s="258" t="s">
        <v>434</v>
      </c>
      <c r="F55" s="245" t="s">
        <v>636</v>
      </c>
      <c r="G55" s="473">
        <f>IFERROR(4.08*'GRESB Materiality Assessment'!$G$30,4.08)</f>
        <v>4.08</v>
      </c>
      <c r="H55" s="240">
        <f>IFERROR(4.08*'GRESB Materiality Assessment'!$G$30,4.08)*(57.12)/SUM($G$48:$G$61)</f>
        <v>4.080000000000001</v>
      </c>
      <c r="I55" s="420"/>
      <c r="J55" s="247">
        <f t="shared" ref="J55:J62" si="11">IFERROR(I55/H55,0%)</f>
        <v>0</v>
      </c>
      <c r="K55" s="248">
        <f t="shared" si="10"/>
        <v>1</v>
      </c>
      <c r="L55" s="248"/>
      <c r="M55" s="248">
        <f t="shared" si="8"/>
        <v>6.8000000000000019E-2</v>
      </c>
      <c r="N55" s="248"/>
      <c r="O55" s="248">
        <f t="shared" ref="O55:O61" si="12">H55/$T$30</f>
        <v>0.1035532994923858</v>
      </c>
      <c r="P55" s="249"/>
      <c r="Q55" s="211"/>
      <c r="R55" s="211"/>
      <c r="V55" s="211"/>
    </row>
    <row r="56" spans="1:22" ht="16.5">
      <c r="A56" s="536"/>
      <c r="B56" s="533"/>
      <c r="C56" s="363"/>
      <c r="D56" s="215" t="s">
        <v>437</v>
      </c>
      <c r="E56" s="222" t="s">
        <v>436</v>
      </c>
      <c r="F56" s="212" t="s">
        <v>636</v>
      </c>
      <c r="G56" s="467">
        <f>IFERROR(4.08*'GRESB Materiality Assessment'!$G$29,4.08)</f>
        <v>4.08</v>
      </c>
      <c r="H56" s="241">
        <f>IFERROR(4.08*'GRESB Materiality Assessment'!$G$29,4.08)*(57.12)/SUM($G$48:$G$61)</f>
        <v>4.080000000000001</v>
      </c>
      <c r="I56" s="421"/>
      <c r="J56" s="233">
        <f t="shared" si="11"/>
        <v>0</v>
      </c>
      <c r="K56" s="221">
        <f t="shared" si="10"/>
        <v>1</v>
      </c>
      <c r="L56" s="221"/>
      <c r="M56" s="221">
        <f t="shared" si="8"/>
        <v>6.8000000000000019E-2</v>
      </c>
      <c r="N56" s="221"/>
      <c r="O56" s="221">
        <f t="shared" si="12"/>
        <v>0.1035532994923858</v>
      </c>
      <c r="P56" s="250"/>
      <c r="Q56" s="211"/>
      <c r="R56" s="211"/>
      <c r="V56" s="211"/>
    </row>
    <row r="57" spans="1:22" ht="16.5">
      <c r="A57" s="536"/>
      <c r="B57" s="533"/>
      <c r="C57" s="363"/>
      <c r="D57" s="215" t="s">
        <v>439</v>
      </c>
      <c r="E57" s="222" t="s">
        <v>438</v>
      </c>
      <c r="F57" s="212" t="s">
        <v>636</v>
      </c>
      <c r="G57" s="467">
        <f>IFERROR(4.08*'GRESB Materiality Assessment'!$G$32,4.08)</f>
        <v>4.08</v>
      </c>
      <c r="H57" s="241">
        <f>IFERROR(4.08*'GRESB Materiality Assessment'!$G$32,4.08)*(57.12)/SUM($G$48:$G$61)</f>
        <v>4.080000000000001</v>
      </c>
      <c r="I57" s="421"/>
      <c r="J57" s="233">
        <f t="shared" si="11"/>
        <v>0</v>
      </c>
      <c r="K57" s="221">
        <f t="shared" si="10"/>
        <v>1</v>
      </c>
      <c r="L57" s="221"/>
      <c r="M57" s="221">
        <f t="shared" si="8"/>
        <v>6.8000000000000019E-2</v>
      </c>
      <c r="N57" s="221"/>
      <c r="O57" s="221">
        <f t="shared" si="12"/>
        <v>0.1035532994923858</v>
      </c>
      <c r="P57" s="250"/>
      <c r="Q57" s="211"/>
      <c r="R57" s="211"/>
      <c r="V57" s="211"/>
    </row>
    <row r="58" spans="1:22" ht="17.25" thickBot="1">
      <c r="A58" s="536"/>
      <c r="B58" s="534"/>
      <c r="C58" s="372"/>
      <c r="D58" s="251" t="s">
        <v>441</v>
      </c>
      <c r="E58" s="259" t="s">
        <v>440</v>
      </c>
      <c r="F58" s="253" t="s">
        <v>636</v>
      </c>
      <c r="G58" s="474">
        <f>IFERROR(4.08*'GRESB Materiality Assessment'!$G$28,4.08)</f>
        <v>4.08</v>
      </c>
      <c r="H58" s="242">
        <f>IFERROR(4.08*'GRESB Materiality Assessment'!$G$28,4.08)*(57.12)/SUM($G$48:$G$61)</f>
        <v>4.080000000000001</v>
      </c>
      <c r="I58" s="422"/>
      <c r="J58" s="255">
        <f t="shared" si="11"/>
        <v>0</v>
      </c>
      <c r="K58" s="256">
        <f t="shared" si="10"/>
        <v>1</v>
      </c>
      <c r="L58" s="256"/>
      <c r="M58" s="256">
        <f t="shared" si="8"/>
        <v>6.8000000000000019E-2</v>
      </c>
      <c r="N58" s="256"/>
      <c r="O58" s="256">
        <f t="shared" si="12"/>
        <v>0.1035532994923858</v>
      </c>
      <c r="P58" s="257"/>
      <c r="Q58" s="211"/>
      <c r="R58" s="211"/>
      <c r="V58" s="211"/>
    </row>
    <row r="59" spans="1:22" ht="16.5">
      <c r="A59" s="536"/>
      <c r="B59" s="532" t="s">
        <v>633</v>
      </c>
      <c r="C59" s="371"/>
      <c r="D59" s="243" t="s">
        <v>100</v>
      </c>
      <c r="E59" s="271" t="s">
        <v>442</v>
      </c>
      <c r="F59" s="245" t="s">
        <v>636</v>
      </c>
      <c r="G59" s="473">
        <f>IFERROR(4.08*'GRESB Materiality Assessment'!$G$25,4.08)</f>
        <v>4.08</v>
      </c>
      <c r="H59" s="240">
        <f>IFERROR(4.08*'GRESB Materiality Assessment'!$G$25,4.08)*(57.12)/SUM($G$48:$G$61)</f>
        <v>4.080000000000001</v>
      </c>
      <c r="I59" s="420"/>
      <c r="J59" s="247">
        <f t="shared" si="11"/>
        <v>0</v>
      </c>
      <c r="K59" s="248">
        <f t="shared" si="10"/>
        <v>1</v>
      </c>
      <c r="L59" s="248"/>
      <c r="M59" s="248">
        <f t="shared" si="8"/>
        <v>6.8000000000000019E-2</v>
      </c>
      <c r="N59" s="248"/>
      <c r="O59" s="248">
        <f t="shared" si="12"/>
        <v>0.1035532994923858</v>
      </c>
      <c r="P59" s="249"/>
      <c r="Q59" s="211"/>
      <c r="R59" s="211"/>
      <c r="V59" s="211"/>
    </row>
    <row r="60" spans="1:22" ht="17.25" thickBot="1">
      <c r="A60" s="536"/>
      <c r="B60" s="534"/>
      <c r="C60" s="372"/>
      <c r="D60" s="251" t="s">
        <v>2117</v>
      </c>
      <c r="E60" s="272" t="s">
        <v>443</v>
      </c>
      <c r="F60" s="253" t="s">
        <v>636</v>
      </c>
      <c r="G60" s="474">
        <f>IFERROR(4.08*'GRESB Materiality Assessment'!$G$33,4.08)</f>
        <v>4.08</v>
      </c>
      <c r="H60" s="242">
        <f>IFERROR(4.08*'GRESB Materiality Assessment'!$G$33,4.08)*(57.12)/SUM($G$48:$G$61)</f>
        <v>4.080000000000001</v>
      </c>
      <c r="I60" s="422"/>
      <c r="J60" s="255">
        <f t="shared" si="11"/>
        <v>0</v>
      </c>
      <c r="K60" s="256">
        <f t="shared" si="10"/>
        <v>1</v>
      </c>
      <c r="L60" s="256"/>
      <c r="M60" s="256">
        <f t="shared" si="8"/>
        <v>6.8000000000000019E-2</v>
      </c>
      <c r="N60" s="256"/>
      <c r="O60" s="256">
        <f t="shared" si="12"/>
        <v>0.1035532994923858</v>
      </c>
      <c r="P60" s="257"/>
      <c r="Q60" s="211"/>
      <c r="R60" s="211"/>
      <c r="V60" s="211"/>
    </row>
    <row r="61" spans="1:22" ht="33.5" customHeight="1" thickBot="1">
      <c r="A61" s="536"/>
      <c r="B61" s="262" t="s">
        <v>634</v>
      </c>
      <c r="C61" s="370"/>
      <c r="D61" s="263" t="s">
        <v>445</v>
      </c>
      <c r="E61" s="264" t="s">
        <v>444</v>
      </c>
      <c r="F61" s="265" t="s">
        <v>636</v>
      </c>
      <c r="G61" s="472">
        <f>IFERROR(4.08*'GRESB Materiality Assessment'!$G$24,4.08)</f>
        <v>4.08</v>
      </c>
      <c r="H61" s="270">
        <f>IFERROR(4.08*'GRESB Materiality Assessment'!$G$24,4.08)*(57.12)/SUM($G$48:$G$61)</f>
        <v>4.080000000000001</v>
      </c>
      <c r="I61" s="425"/>
      <c r="J61" s="267">
        <f t="shared" si="11"/>
        <v>0</v>
      </c>
      <c r="K61" s="268">
        <f t="shared" si="10"/>
        <v>1</v>
      </c>
      <c r="L61" s="268"/>
      <c r="M61" s="268">
        <f t="shared" si="8"/>
        <v>6.8000000000000019E-2</v>
      </c>
      <c r="N61" s="268"/>
      <c r="O61" s="268">
        <f t="shared" si="12"/>
        <v>0.1035532994923858</v>
      </c>
      <c r="P61" s="269"/>
      <c r="Q61" s="211"/>
      <c r="R61" s="211"/>
      <c r="V61" s="211"/>
    </row>
    <row r="62" spans="1:22" ht="16.5">
      <c r="A62" s="536"/>
      <c r="B62" s="532" t="s">
        <v>367</v>
      </c>
      <c r="C62" s="371"/>
      <c r="D62" s="243" t="s">
        <v>447</v>
      </c>
      <c r="E62" s="258" t="s">
        <v>446</v>
      </c>
      <c r="F62" s="245" t="s">
        <v>637</v>
      </c>
      <c r="G62" s="260">
        <v>2.88</v>
      </c>
      <c r="H62" s="246">
        <f>G62</f>
        <v>2.88</v>
      </c>
      <c r="I62" s="420"/>
      <c r="J62" s="247">
        <f t="shared" si="11"/>
        <v>0</v>
      </c>
      <c r="K62" s="248">
        <f t="shared" si="10"/>
        <v>1</v>
      </c>
      <c r="L62" s="248"/>
      <c r="M62" s="248">
        <f t="shared" si="8"/>
        <v>4.8000000000000001E-2</v>
      </c>
      <c r="N62" s="248"/>
      <c r="O62" s="248"/>
      <c r="P62" s="249">
        <f>H62/$T$31</f>
        <v>0.10698365527488857</v>
      </c>
      <c r="Q62" s="211"/>
      <c r="R62" s="211"/>
      <c r="V62" s="211"/>
    </row>
    <row r="63" spans="1:22" ht="17.25" thickBot="1">
      <c r="A63" s="537"/>
      <c r="B63" s="534"/>
      <c r="C63" s="372"/>
      <c r="D63" s="251" t="s">
        <v>449</v>
      </c>
      <c r="E63" s="259" t="s">
        <v>448</v>
      </c>
      <c r="F63" s="253"/>
      <c r="G63" s="261">
        <v>0</v>
      </c>
      <c r="H63" s="254">
        <f>G63</f>
        <v>0</v>
      </c>
      <c r="I63" s="422"/>
      <c r="J63" s="255"/>
      <c r="K63" s="256">
        <f t="shared" si="10"/>
        <v>0</v>
      </c>
      <c r="L63" s="256"/>
      <c r="M63" s="256">
        <f t="shared" si="8"/>
        <v>0</v>
      </c>
      <c r="N63" s="256"/>
      <c r="O63" s="256"/>
      <c r="P63" s="257"/>
      <c r="Q63" s="211"/>
      <c r="R63" s="211"/>
    </row>
    <row r="64" spans="1:22"/>
    <row r="69" spans="7:8" hidden="1">
      <c r="G69" s="223"/>
    </row>
    <row r="71" spans="7:8" hidden="1">
      <c r="G71" s="234">
        <f>SUM(G16:G62)</f>
        <v>99.999999999999972</v>
      </c>
      <c r="H71" s="234">
        <f>SUM(H16:H62)</f>
        <v>99.999999999999972</v>
      </c>
    </row>
  </sheetData>
  <mergeCells count="20">
    <mergeCell ref="A1:V1"/>
    <mergeCell ref="A5:A15"/>
    <mergeCell ref="D3:P3"/>
    <mergeCell ref="S3:V3"/>
    <mergeCell ref="B51:B52"/>
    <mergeCell ref="R7:R11"/>
    <mergeCell ref="R12:R23"/>
    <mergeCell ref="B5:B8"/>
    <mergeCell ref="B9:B15"/>
    <mergeCell ref="B55:B58"/>
    <mergeCell ref="B59:B60"/>
    <mergeCell ref="B62:B63"/>
    <mergeCell ref="A44:A63"/>
    <mergeCell ref="B16:B21"/>
    <mergeCell ref="B22:B24"/>
    <mergeCell ref="B25:B27"/>
    <mergeCell ref="B40:B43"/>
    <mergeCell ref="B44:B46"/>
    <mergeCell ref="B28:B39"/>
    <mergeCell ref="A16:A43"/>
  </mergeCells>
  <phoneticPr fontId="25" type="noConversion"/>
  <dataValidations count="1">
    <dataValidation type="decimal" operator="lessThanOrEqual" allowBlank="1" showInputMessage="1" showErrorMessage="1" errorTitle="Invalid score" error="The entity score must be less than or equal to the maximum score for the indicator." sqref="I16:I63" xr:uid="{883A01A5-86C1-4D3F-ACF6-546BB9560A7C}">
      <formula1>H16</formula1>
    </dataValidation>
  </dataValidation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outlinePr summaryBelow="0" summaryRight="0"/>
  </sheetPr>
  <dimension ref="A1:Z1000"/>
  <sheetViews>
    <sheetView topLeftCell="B85" workbookViewId="0">
      <selection activeCell="E96" sqref="E96"/>
    </sheetView>
  </sheetViews>
  <sheetFormatPr defaultColWidth="14.36328125" defaultRowHeight="15" customHeight="1"/>
  <cols>
    <col min="1" max="1" width="34.36328125" customWidth="1"/>
    <col min="2" max="2" width="86.81640625" customWidth="1"/>
    <col min="3" max="3" width="14.36328125" customWidth="1"/>
    <col min="4" max="4" width="17.81640625" customWidth="1"/>
    <col min="5" max="6" width="14.36328125" customWidth="1"/>
  </cols>
  <sheetData>
    <row r="1" spans="1:26" ht="15.75" customHeight="1">
      <c r="A1" s="1" t="s">
        <v>0</v>
      </c>
      <c r="B1" s="2" t="str">
        <f t="shared" ref="B1:B17" si="0">CONCATENATE(C1,F1)</f>
        <v>DevelopedChild labor</v>
      </c>
      <c r="C1" s="2" t="s">
        <v>1</v>
      </c>
      <c r="D1" s="3">
        <v>1</v>
      </c>
      <c r="E1" s="1" t="s">
        <v>2</v>
      </c>
      <c r="F1" s="1" t="s">
        <v>3</v>
      </c>
      <c r="G1" s="1">
        <v>0</v>
      </c>
    </row>
    <row r="2" spans="1:26" ht="15.75" customHeight="1">
      <c r="A2" s="1" t="s">
        <v>4</v>
      </c>
      <c r="B2" s="2" t="str">
        <f t="shared" si="0"/>
        <v>AdjacentBiodiversity and habitat</v>
      </c>
      <c r="C2" s="2" t="s">
        <v>5</v>
      </c>
      <c r="D2" s="3">
        <v>1</v>
      </c>
      <c r="E2" s="1" t="s">
        <v>6</v>
      </c>
      <c r="F2" s="1" t="s">
        <v>7</v>
      </c>
      <c r="G2" s="1">
        <v>2</v>
      </c>
    </row>
    <row r="3" spans="1:26" ht="15.75" customHeight="1">
      <c r="A3" s="1" t="s">
        <v>4</v>
      </c>
      <c r="B3" s="2" t="str">
        <f t="shared" si="0"/>
        <v>Close (&lt;100m)Biodiversity and habitat</v>
      </c>
      <c r="C3" s="2" t="s">
        <v>8</v>
      </c>
      <c r="D3" s="3">
        <v>2</v>
      </c>
      <c r="E3" s="1" t="s">
        <v>6</v>
      </c>
      <c r="F3" s="1" t="s">
        <v>7</v>
      </c>
      <c r="G3" s="1">
        <v>1</v>
      </c>
    </row>
    <row r="4" spans="1:26" ht="15.75" customHeight="1">
      <c r="A4" s="1" t="s">
        <v>4</v>
      </c>
      <c r="B4" s="2" t="str">
        <f t="shared" si="0"/>
        <v>Distant (&gt;100m)Biodiversity and habitat</v>
      </c>
      <c r="C4" s="2" t="s">
        <v>9</v>
      </c>
      <c r="D4" s="3">
        <v>3</v>
      </c>
      <c r="E4" s="1" t="s">
        <v>6</v>
      </c>
      <c r="F4" s="1" t="s">
        <v>7</v>
      </c>
      <c r="G4" s="1">
        <v>0</v>
      </c>
    </row>
    <row r="5" spans="1:26" ht="15.75" customHeight="1">
      <c r="A5" s="1" t="s">
        <v>0</v>
      </c>
      <c r="B5" s="2" t="str">
        <f t="shared" si="0"/>
        <v>DevelopingBribery and corruption</v>
      </c>
      <c r="C5" s="2" t="s">
        <v>10</v>
      </c>
      <c r="D5" s="3">
        <v>2</v>
      </c>
      <c r="E5" s="1" t="s">
        <v>11</v>
      </c>
      <c r="F5" s="1" t="s">
        <v>12</v>
      </c>
      <c r="G5" s="1">
        <v>2</v>
      </c>
      <c r="H5" s="4"/>
      <c r="I5" s="4"/>
      <c r="J5" s="4"/>
      <c r="K5" s="4"/>
      <c r="L5" s="4"/>
      <c r="M5" s="4"/>
      <c r="N5" s="4"/>
      <c r="O5" s="4"/>
      <c r="P5" s="4"/>
      <c r="Q5" s="4"/>
      <c r="R5" s="4"/>
      <c r="S5" s="4"/>
      <c r="T5" s="4"/>
      <c r="U5" s="4"/>
      <c r="V5" s="4"/>
      <c r="W5" s="4"/>
      <c r="X5" s="4"/>
      <c r="Y5" s="4"/>
      <c r="Z5" s="4"/>
    </row>
    <row r="6" spans="1:26" ht="15.75" customHeight="1">
      <c r="A6" s="1" t="s">
        <v>0</v>
      </c>
      <c r="B6" s="2" t="str">
        <f t="shared" si="0"/>
        <v>MixedBribery and corruption</v>
      </c>
      <c r="C6" s="2" t="s">
        <v>13</v>
      </c>
      <c r="D6" s="3">
        <v>3</v>
      </c>
      <c r="E6" s="1" t="s">
        <v>11</v>
      </c>
      <c r="F6" s="1" t="s">
        <v>12</v>
      </c>
      <c r="G6" s="1">
        <v>2</v>
      </c>
      <c r="H6" s="4"/>
      <c r="I6" s="4"/>
      <c r="J6" s="4"/>
      <c r="K6" s="4"/>
      <c r="L6" s="4"/>
      <c r="M6" s="4"/>
      <c r="N6" s="4"/>
      <c r="O6" s="4"/>
      <c r="P6" s="4"/>
      <c r="Q6" s="4"/>
      <c r="R6" s="4"/>
      <c r="S6" s="4"/>
      <c r="T6" s="4"/>
      <c r="U6" s="4"/>
      <c r="V6" s="4"/>
      <c r="W6" s="4"/>
      <c r="X6" s="4"/>
      <c r="Y6" s="4"/>
      <c r="Z6" s="4"/>
    </row>
    <row r="7" spans="1:26" ht="15.75" customHeight="1">
      <c r="A7" s="1" t="s">
        <v>0</v>
      </c>
      <c r="B7" s="2" t="str">
        <f t="shared" si="0"/>
        <v>DevelopedBribery and corruption</v>
      </c>
      <c r="C7" s="2" t="s">
        <v>1</v>
      </c>
      <c r="D7" s="3">
        <v>1</v>
      </c>
      <c r="E7" s="1" t="s">
        <v>11</v>
      </c>
      <c r="F7" s="1" t="s">
        <v>12</v>
      </c>
      <c r="G7" s="1">
        <v>0.5</v>
      </c>
      <c r="H7" s="4"/>
      <c r="I7" s="4"/>
      <c r="J7" s="4"/>
      <c r="K7" s="4"/>
      <c r="L7" s="4"/>
      <c r="M7" s="4"/>
      <c r="N7" s="4"/>
      <c r="O7" s="4"/>
      <c r="P7" s="4"/>
      <c r="Q7" s="4"/>
      <c r="R7" s="4"/>
      <c r="S7" s="4"/>
      <c r="T7" s="4"/>
      <c r="U7" s="4"/>
      <c r="V7" s="4"/>
      <c r="W7" s="4"/>
      <c r="X7" s="4"/>
      <c r="Y7" s="4"/>
      <c r="Z7" s="4"/>
    </row>
    <row r="8" spans="1:26" ht="15.75" customHeight="1">
      <c r="A8" s="1" t="s">
        <v>0</v>
      </c>
      <c r="B8" s="2" t="str">
        <f t="shared" si="0"/>
        <v>DevelopingChild labor</v>
      </c>
      <c r="C8" s="2" t="s">
        <v>10</v>
      </c>
      <c r="D8" s="3">
        <v>2</v>
      </c>
      <c r="E8" s="1" t="s">
        <v>2</v>
      </c>
      <c r="F8" s="1" t="s">
        <v>3</v>
      </c>
      <c r="G8" s="1">
        <v>1</v>
      </c>
    </row>
    <row r="9" spans="1:26" ht="15.75" customHeight="1">
      <c r="A9" s="1" t="s">
        <v>0</v>
      </c>
      <c r="B9" s="2" t="str">
        <f t="shared" si="0"/>
        <v>MixedChild labor</v>
      </c>
      <c r="C9" s="2" t="s">
        <v>13</v>
      </c>
      <c r="D9" s="3">
        <v>3</v>
      </c>
      <c r="E9" s="1" t="s">
        <v>2</v>
      </c>
      <c r="F9" s="1" t="s">
        <v>3</v>
      </c>
      <c r="G9" s="1">
        <v>1</v>
      </c>
    </row>
    <row r="10" spans="1:26" ht="15.75" customHeight="1">
      <c r="A10" s="1" t="s">
        <v>0</v>
      </c>
      <c r="B10" s="2" t="str">
        <f t="shared" si="0"/>
        <v>DevelopingCommunity development</v>
      </c>
      <c r="C10" s="2" t="s">
        <v>10</v>
      </c>
      <c r="D10" s="3">
        <v>2</v>
      </c>
      <c r="E10" s="1" t="s">
        <v>2</v>
      </c>
      <c r="F10" s="1" t="s">
        <v>18</v>
      </c>
      <c r="G10" s="1">
        <v>2</v>
      </c>
    </row>
    <row r="11" spans="1:26" ht="15.75" customHeight="1">
      <c r="A11" s="1" t="s">
        <v>0</v>
      </c>
      <c r="B11" s="2" t="str">
        <f t="shared" si="0"/>
        <v>MixedCommunity development</v>
      </c>
      <c r="C11" s="2" t="s">
        <v>13</v>
      </c>
      <c r="D11" s="3">
        <v>3</v>
      </c>
      <c r="E11" s="1" t="s">
        <v>2</v>
      </c>
      <c r="F11" s="1" t="s">
        <v>18</v>
      </c>
      <c r="G11" s="1">
        <v>2</v>
      </c>
    </row>
    <row r="12" spans="1:26" ht="15.75" customHeight="1">
      <c r="A12" s="1" t="s">
        <v>0</v>
      </c>
      <c r="B12" s="2" t="str">
        <f t="shared" si="0"/>
        <v>DevelopedCommunity development</v>
      </c>
      <c r="C12" s="2" t="s">
        <v>1</v>
      </c>
      <c r="D12" s="3">
        <v>1</v>
      </c>
      <c r="E12" s="1" t="s">
        <v>2</v>
      </c>
      <c r="F12" s="1" t="s">
        <v>18</v>
      </c>
      <c r="G12" s="1">
        <v>1</v>
      </c>
    </row>
    <row r="13" spans="1:26" ht="15.75" customHeight="1">
      <c r="A13" s="1" t="s">
        <v>20</v>
      </c>
      <c r="B13" s="2" t="str">
        <f t="shared" si="0"/>
        <v>YesContaminated land</v>
      </c>
      <c r="C13" s="2" t="s">
        <v>16</v>
      </c>
      <c r="D13" s="3">
        <v>1</v>
      </c>
      <c r="E13" s="1" t="s">
        <v>6</v>
      </c>
      <c r="F13" s="1" t="s">
        <v>21</v>
      </c>
      <c r="G13" s="1">
        <v>1</v>
      </c>
    </row>
    <row r="14" spans="1:26" ht="15.75" customHeight="1">
      <c r="A14" s="1" t="s">
        <v>20</v>
      </c>
      <c r="B14" s="2" t="str">
        <f t="shared" si="0"/>
        <v>NoContaminated land</v>
      </c>
      <c r="C14" s="2" t="s">
        <v>17</v>
      </c>
      <c r="D14" s="3">
        <v>2</v>
      </c>
      <c r="E14" s="1" t="s">
        <v>6</v>
      </c>
      <c r="F14" s="1" t="s">
        <v>21</v>
      </c>
      <c r="G14" s="1">
        <v>0</v>
      </c>
    </row>
    <row r="15" spans="1:26" ht="15.75" customHeight="1">
      <c r="A15" s="1" t="s">
        <v>23</v>
      </c>
      <c r="B15" s="2" t="str">
        <f t="shared" si="0"/>
        <v>Yes and the interaction is extensiveCustomer satisfaction</v>
      </c>
      <c r="C15" s="10" t="s">
        <v>24</v>
      </c>
      <c r="D15" s="3">
        <v>1</v>
      </c>
      <c r="E15" s="1" t="s">
        <v>2</v>
      </c>
      <c r="F15" s="1" t="s">
        <v>27</v>
      </c>
      <c r="G15" s="1">
        <v>1</v>
      </c>
    </row>
    <row r="16" spans="1:26" ht="15.75" customHeight="1">
      <c r="A16" s="1" t="s">
        <v>23</v>
      </c>
      <c r="B16" s="2" t="str">
        <f t="shared" si="0"/>
        <v>Yes but the interaction is limitedCustomer satisfaction</v>
      </c>
      <c r="C16" s="10" t="s">
        <v>28</v>
      </c>
      <c r="D16" s="3">
        <v>2</v>
      </c>
      <c r="E16" s="1" t="s">
        <v>2</v>
      </c>
      <c r="F16" s="1" t="s">
        <v>27</v>
      </c>
      <c r="G16" s="1">
        <v>0.5</v>
      </c>
    </row>
    <row r="17" spans="1:7" ht="15.75" customHeight="1">
      <c r="A17" s="1" t="s">
        <v>23</v>
      </c>
      <c r="B17" s="2" t="str">
        <f t="shared" si="0"/>
        <v>NoCustomer satisfaction</v>
      </c>
      <c r="C17" s="10" t="s">
        <v>17</v>
      </c>
      <c r="D17" s="3">
        <v>3</v>
      </c>
      <c r="E17" s="1" t="s">
        <v>2</v>
      </c>
      <c r="F17" s="1" t="s">
        <v>27</v>
      </c>
      <c r="G17" s="1">
        <v>0</v>
      </c>
    </row>
    <row r="18" spans="1:7" ht="15.75" customHeight="1">
      <c r="A18" s="1"/>
      <c r="B18" s="1"/>
      <c r="C18" s="3"/>
      <c r="D18" s="3"/>
      <c r="E18" s="1" t="s">
        <v>11</v>
      </c>
      <c r="F18" s="1" t="s">
        <v>29</v>
      </c>
      <c r="G18" s="1">
        <v>0.5</v>
      </c>
    </row>
    <row r="19" spans="1:7" ht="15.75" customHeight="1">
      <c r="A19" s="1" t="s">
        <v>0</v>
      </c>
      <c r="B19" s="2" t="str">
        <f>CONCATENATE(C19,F19)</f>
        <v>DevelopingForced or compulsory labor</v>
      </c>
      <c r="C19" s="2" t="s">
        <v>10</v>
      </c>
      <c r="D19" s="3">
        <v>2</v>
      </c>
      <c r="E19" s="1" t="s">
        <v>2</v>
      </c>
      <c r="F19" s="1" t="s">
        <v>33</v>
      </c>
      <c r="G19" s="1">
        <v>1</v>
      </c>
    </row>
    <row r="20" spans="1:7" ht="15.75" customHeight="1">
      <c r="A20" s="1" t="s">
        <v>0</v>
      </c>
      <c r="B20" s="2" t="str">
        <f>CONCATENATE(C20,F20)</f>
        <v>MixedForced or compulsory labor</v>
      </c>
      <c r="C20" s="2" t="s">
        <v>13</v>
      </c>
      <c r="D20" s="3">
        <v>3</v>
      </c>
      <c r="E20" s="1" t="s">
        <v>2</v>
      </c>
      <c r="F20" s="1" t="s">
        <v>33</v>
      </c>
      <c r="G20" s="1">
        <v>1</v>
      </c>
    </row>
    <row r="21" spans="1:7" ht="15.75" customHeight="1">
      <c r="A21" s="1" t="s">
        <v>0</v>
      </c>
      <c r="B21" s="2" t="str">
        <f>CONCATENATE(C21,F21)</f>
        <v>DevelopedForced or compulsory labor</v>
      </c>
      <c r="C21" s="2" t="s">
        <v>1</v>
      </c>
      <c r="D21" s="3">
        <v>1</v>
      </c>
      <c r="E21" s="1" t="s">
        <v>2</v>
      </c>
      <c r="F21" s="1" t="s">
        <v>33</v>
      </c>
      <c r="G21" s="1">
        <v>0</v>
      </c>
    </row>
    <row r="22" spans="1:7" ht="15.75" customHeight="1">
      <c r="A22" s="1"/>
      <c r="B22" s="1"/>
      <c r="C22" s="3"/>
      <c r="D22" s="3"/>
      <c r="E22" s="1" t="s">
        <v>11</v>
      </c>
      <c r="F22" s="1" t="s">
        <v>38</v>
      </c>
      <c r="G22" s="1">
        <v>0.5</v>
      </c>
    </row>
    <row r="23" spans="1:7" ht="15.75" customHeight="1">
      <c r="A23" s="1" t="s">
        <v>0</v>
      </c>
      <c r="B23" s="2" t="str">
        <f t="shared" ref="B23:B30" si="1">CONCATENATE(C23,F23)</f>
        <v>DevelopingFreedom of association</v>
      </c>
      <c r="C23" s="2" t="s">
        <v>10</v>
      </c>
      <c r="D23" s="3">
        <v>2</v>
      </c>
      <c r="E23" s="1" t="s">
        <v>2</v>
      </c>
      <c r="F23" s="1" t="s">
        <v>39</v>
      </c>
      <c r="G23" s="1">
        <v>1</v>
      </c>
    </row>
    <row r="24" spans="1:7" ht="15.75" customHeight="1">
      <c r="A24" s="1" t="s">
        <v>0</v>
      </c>
      <c r="B24" s="2" t="str">
        <f t="shared" si="1"/>
        <v>MixedFreedom of association</v>
      </c>
      <c r="C24" s="2" t="s">
        <v>13</v>
      </c>
      <c r="D24" s="3">
        <v>3</v>
      </c>
      <c r="E24" s="1" t="s">
        <v>2</v>
      </c>
      <c r="F24" s="1" t="s">
        <v>39</v>
      </c>
      <c r="G24" s="1">
        <v>1</v>
      </c>
    </row>
    <row r="25" spans="1:7" ht="15.75" customHeight="1">
      <c r="A25" s="16" t="s">
        <v>0</v>
      </c>
      <c r="B25" s="2" t="str">
        <f t="shared" si="1"/>
        <v>DevelopedFreedom of association</v>
      </c>
      <c r="C25" s="2" t="s">
        <v>1</v>
      </c>
      <c r="D25" s="18">
        <v>1</v>
      </c>
      <c r="E25" s="16" t="s">
        <v>2</v>
      </c>
      <c r="F25" s="16" t="s">
        <v>39</v>
      </c>
      <c r="G25" s="16">
        <v>0.5</v>
      </c>
    </row>
    <row r="26" spans="1:7" ht="15.75" customHeight="1">
      <c r="A26" s="1" t="s">
        <v>41</v>
      </c>
      <c r="B26" s="2" t="str">
        <f t="shared" si="1"/>
        <v>MostHealth and safety: contractors</v>
      </c>
      <c r="C26" s="10" t="s">
        <v>42</v>
      </c>
      <c r="D26" s="3">
        <v>1</v>
      </c>
      <c r="E26" s="1" t="s">
        <v>2</v>
      </c>
      <c r="F26" s="1" t="s">
        <v>43</v>
      </c>
      <c r="G26" s="1">
        <v>2</v>
      </c>
    </row>
    <row r="27" spans="1:7" ht="15.75" customHeight="1">
      <c r="A27" s="1" t="s">
        <v>41</v>
      </c>
      <c r="B27" s="2" t="str">
        <f t="shared" si="1"/>
        <v>PartHealth and safety: contractors</v>
      </c>
      <c r="C27" s="10" t="s">
        <v>44</v>
      </c>
      <c r="D27" s="3">
        <v>2</v>
      </c>
      <c r="E27" s="1" t="s">
        <v>2</v>
      </c>
      <c r="F27" s="1" t="s">
        <v>43</v>
      </c>
      <c r="G27" s="1">
        <v>1</v>
      </c>
    </row>
    <row r="28" spans="1:7" ht="15.75" customHeight="1">
      <c r="A28" s="1" t="s">
        <v>41</v>
      </c>
      <c r="B28" s="2" t="str">
        <f t="shared" si="1"/>
        <v>LittleHealth and safety: contractors</v>
      </c>
      <c r="C28" s="10" t="s">
        <v>45</v>
      </c>
      <c r="D28" s="3">
        <v>3</v>
      </c>
      <c r="E28" s="1" t="s">
        <v>2</v>
      </c>
      <c r="F28" s="1" t="s">
        <v>43</v>
      </c>
      <c r="G28" s="1">
        <v>0</v>
      </c>
    </row>
    <row r="29" spans="1:7" ht="15.75" customHeight="1">
      <c r="A29" s="10" t="s">
        <v>23</v>
      </c>
      <c r="B29" s="10" t="str">
        <f t="shared" si="1"/>
        <v>Yes but the interaction is limitedHealth and safety: customers</v>
      </c>
      <c r="C29" s="10" t="s">
        <v>28</v>
      </c>
      <c r="D29" s="3">
        <v>2</v>
      </c>
      <c r="E29" s="1" t="s">
        <v>2</v>
      </c>
      <c r="F29" s="1" t="s">
        <v>47</v>
      </c>
      <c r="G29" s="3">
        <v>0</v>
      </c>
    </row>
    <row r="30" spans="1:7" ht="15.75" customHeight="1">
      <c r="A30" s="10" t="s">
        <v>23</v>
      </c>
      <c r="B30" s="10" t="str">
        <f t="shared" si="1"/>
        <v>NoHealth and safety: customers</v>
      </c>
      <c r="C30" s="10" t="s">
        <v>17</v>
      </c>
      <c r="D30" s="3">
        <v>4</v>
      </c>
      <c r="E30" s="1" t="s">
        <v>2</v>
      </c>
      <c r="F30" s="1" t="s">
        <v>47</v>
      </c>
      <c r="G30" s="3">
        <v>0</v>
      </c>
    </row>
    <row r="31" spans="1:7" ht="15.75" customHeight="1">
      <c r="A31" s="1"/>
      <c r="B31" s="1"/>
      <c r="C31" s="3"/>
      <c r="D31" s="3"/>
      <c r="E31" s="1" t="s">
        <v>2</v>
      </c>
      <c r="F31" s="1" t="s">
        <v>49</v>
      </c>
      <c r="G31" s="1">
        <v>1</v>
      </c>
    </row>
    <row r="32" spans="1:7" ht="15.75" customHeight="1">
      <c r="A32" s="1" t="s">
        <v>41</v>
      </c>
      <c r="B32" s="2" t="str">
        <f>CONCATENATE(C32,F32)</f>
        <v>LittleHealth and safety: employees</v>
      </c>
      <c r="C32" s="10" t="s">
        <v>45</v>
      </c>
      <c r="D32" s="3">
        <v>3</v>
      </c>
      <c r="E32" s="1" t="s">
        <v>2</v>
      </c>
      <c r="F32" s="1" t="s">
        <v>51</v>
      </c>
      <c r="G32" s="1">
        <v>2</v>
      </c>
    </row>
    <row r="33" spans="1:7" ht="15.75" customHeight="1">
      <c r="A33" s="1" t="s">
        <v>41</v>
      </c>
      <c r="B33" s="2" t="str">
        <f>CONCATENATE(C33,F33)</f>
        <v>PartHealth and safety: employees</v>
      </c>
      <c r="C33" s="10" t="s">
        <v>44</v>
      </c>
      <c r="D33" s="3">
        <v>2</v>
      </c>
      <c r="E33" s="1" t="s">
        <v>2</v>
      </c>
      <c r="F33" s="1" t="s">
        <v>51</v>
      </c>
      <c r="G33" s="1">
        <v>1</v>
      </c>
    </row>
    <row r="34" spans="1:7" ht="15.75" customHeight="1">
      <c r="A34" s="1"/>
      <c r="B34" s="1"/>
      <c r="C34" s="3"/>
      <c r="D34" s="3"/>
      <c r="E34" s="1" t="s">
        <v>2</v>
      </c>
      <c r="F34" s="1" t="s">
        <v>52</v>
      </c>
      <c r="G34" s="1">
        <v>1</v>
      </c>
    </row>
    <row r="35" spans="1:7" ht="15.75" customHeight="1">
      <c r="A35" s="4" t="s">
        <v>53</v>
      </c>
      <c r="B35" s="8" t="str">
        <f t="shared" ref="B35:B58" si="2">CONCATENATE(C35,F35)</f>
        <v>Asset provision and maintenanceIndependence of board chair</v>
      </c>
      <c r="C35" s="8" t="s">
        <v>54</v>
      </c>
      <c r="D35" s="25">
        <v>2</v>
      </c>
      <c r="E35" s="4" t="s">
        <v>11</v>
      </c>
      <c r="F35" s="4" t="s">
        <v>55</v>
      </c>
      <c r="G35" s="4">
        <v>1</v>
      </c>
    </row>
    <row r="36" spans="1:7" ht="15.75" customHeight="1">
      <c r="A36" s="4" t="s">
        <v>53</v>
      </c>
      <c r="B36" s="8" t="str">
        <f t="shared" si="2"/>
        <v>Asset provision and operationIndependence of board chair</v>
      </c>
      <c r="C36" s="8" t="s">
        <v>56</v>
      </c>
      <c r="D36" s="25">
        <v>3</v>
      </c>
      <c r="E36" s="4" t="s">
        <v>11</v>
      </c>
      <c r="F36" s="4" t="s">
        <v>55</v>
      </c>
      <c r="G36" s="4">
        <v>1</v>
      </c>
    </row>
    <row r="37" spans="1:7" ht="15.75" customHeight="1">
      <c r="A37" s="4" t="s">
        <v>53</v>
      </c>
      <c r="B37" s="8" t="str">
        <f t="shared" si="2"/>
        <v>Asset provision, maintenance and operationIndependence of board chair</v>
      </c>
      <c r="C37" s="8" t="s">
        <v>58</v>
      </c>
      <c r="D37" s="25">
        <v>4</v>
      </c>
      <c r="E37" s="4" t="s">
        <v>11</v>
      </c>
      <c r="F37" s="4" t="s">
        <v>55</v>
      </c>
      <c r="G37" s="4">
        <v>1</v>
      </c>
    </row>
    <row r="38" spans="1:7" ht="15.75" customHeight="1">
      <c r="A38" s="1" t="s">
        <v>0</v>
      </c>
      <c r="B38" s="2" t="str">
        <f t="shared" si="2"/>
        <v>DevelopingLabor standards and working conditions</v>
      </c>
      <c r="C38" s="2" t="s">
        <v>10</v>
      </c>
      <c r="D38" s="3">
        <v>2</v>
      </c>
      <c r="E38" s="1" t="s">
        <v>2</v>
      </c>
      <c r="F38" s="1" t="s">
        <v>59</v>
      </c>
      <c r="G38" s="1">
        <v>1</v>
      </c>
    </row>
    <row r="39" spans="1:7" ht="15.75" customHeight="1">
      <c r="A39" s="1" t="s">
        <v>0</v>
      </c>
      <c r="B39" s="2" t="str">
        <f t="shared" si="2"/>
        <v>MixedLabor standards and working conditions</v>
      </c>
      <c r="C39" s="2" t="s">
        <v>13</v>
      </c>
      <c r="D39" s="3">
        <v>3</v>
      </c>
      <c r="E39" s="1" t="s">
        <v>2</v>
      </c>
      <c r="F39" s="1" t="s">
        <v>59</v>
      </c>
      <c r="G39" s="1">
        <v>1</v>
      </c>
    </row>
    <row r="40" spans="1:7" ht="15.75" customHeight="1">
      <c r="A40" s="1" t="s">
        <v>0</v>
      </c>
      <c r="B40" s="2" t="str">
        <f t="shared" si="2"/>
        <v>DevelopedLabor standards and working conditions</v>
      </c>
      <c r="C40" s="2" t="s">
        <v>1</v>
      </c>
      <c r="D40" s="3">
        <v>1</v>
      </c>
      <c r="E40" s="1" t="s">
        <v>2</v>
      </c>
      <c r="F40" s="1" t="s">
        <v>59</v>
      </c>
      <c r="G40" s="1">
        <v>0.5</v>
      </c>
    </row>
    <row r="41" spans="1:7" ht="15.75" customHeight="1">
      <c r="A41" s="1" t="s">
        <v>62</v>
      </c>
      <c r="B41" s="2" t="str">
        <f t="shared" si="2"/>
        <v>Yes and the location is densely populatedLight pollution</v>
      </c>
      <c r="C41" s="2" t="s">
        <v>63</v>
      </c>
      <c r="D41" s="3">
        <v>1</v>
      </c>
      <c r="E41" s="1" t="s">
        <v>6</v>
      </c>
      <c r="F41" s="1" t="s">
        <v>64</v>
      </c>
      <c r="G41" s="1">
        <v>1</v>
      </c>
    </row>
    <row r="42" spans="1:7" ht="15.75" customHeight="1">
      <c r="A42" s="1" t="s">
        <v>62</v>
      </c>
      <c r="B42" s="2" t="str">
        <f t="shared" si="2"/>
        <v>Yes but the location is not densely populatedLight pollution</v>
      </c>
      <c r="C42" s="2" t="s">
        <v>65</v>
      </c>
      <c r="D42" s="3">
        <v>2</v>
      </c>
      <c r="E42" s="1" t="s">
        <v>6</v>
      </c>
      <c r="F42" s="1" t="s">
        <v>64</v>
      </c>
      <c r="G42" s="1">
        <v>0.5</v>
      </c>
    </row>
    <row r="43" spans="1:7" ht="15.75" customHeight="1">
      <c r="A43" s="1" t="s">
        <v>62</v>
      </c>
      <c r="B43" s="2" t="str">
        <f t="shared" si="2"/>
        <v>NoLight pollution</v>
      </c>
      <c r="C43" s="10" t="s">
        <v>17</v>
      </c>
      <c r="D43" s="3">
        <v>3</v>
      </c>
      <c r="E43" s="1" t="s">
        <v>6</v>
      </c>
      <c r="F43" s="1" t="s">
        <v>64</v>
      </c>
      <c r="G43" s="1">
        <v>0</v>
      </c>
    </row>
    <row r="44" spans="1:7" ht="15.75" customHeight="1">
      <c r="A44" s="1" t="s">
        <v>0</v>
      </c>
      <c r="B44" s="2" t="str">
        <f t="shared" si="2"/>
        <v>DevelopedLobbying activities</v>
      </c>
      <c r="C44" s="2" t="s">
        <v>1</v>
      </c>
      <c r="D44" s="3">
        <v>1</v>
      </c>
      <c r="E44" s="1" t="s">
        <v>11</v>
      </c>
      <c r="F44" s="1" t="s">
        <v>67</v>
      </c>
      <c r="G44" s="1">
        <v>1</v>
      </c>
    </row>
    <row r="45" spans="1:7" ht="15.75" customHeight="1">
      <c r="A45" s="1" t="s">
        <v>0</v>
      </c>
      <c r="B45" s="2" t="str">
        <f t="shared" si="2"/>
        <v>MixedLobbying activities</v>
      </c>
      <c r="C45" s="2" t="s">
        <v>13</v>
      </c>
      <c r="D45" s="3">
        <v>3</v>
      </c>
      <c r="E45" s="1" t="s">
        <v>11</v>
      </c>
      <c r="F45" s="1" t="s">
        <v>67</v>
      </c>
      <c r="G45" s="1">
        <v>1</v>
      </c>
    </row>
    <row r="46" spans="1:7" ht="15.75" customHeight="1">
      <c r="A46" s="1" t="s">
        <v>0</v>
      </c>
      <c r="B46" s="2" t="str">
        <f t="shared" si="2"/>
        <v>DevelopingLobbying activities</v>
      </c>
      <c r="C46" s="2" t="s">
        <v>10</v>
      </c>
      <c r="D46" s="3">
        <v>2</v>
      </c>
      <c r="E46" s="1" t="s">
        <v>11</v>
      </c>
      <c r="F46" s="1" t="s">
        <v>67</v>
      </c>
      <c r="G46" s="1">
        <v>0.5</v>
      </c>
    </row>
    <row r="47" spans="1:7" ht="15.75" customHeight="1">
      <c r="A47" s="1" t="s">
        <v>68</v>
      </c>
      <c r="B47" s="2" t="str">
        <f t="shared" si="2"/>
        <v>Yes and the location is densely populatedNoise pollution</v>
      </c>
      <c r="C47" s="2" t="s">
        <v>63</v>
      </c>
      <c r="D47" s="3">
        <v>1</v>
      </c>
      <c r="E47" s="1" t="s">
        <v>6</v>
      </c>
      <c r="F47" s="1" t="s">
        <v>69</v>
      </c>
      <c r="G47" s="1">
        <v>1</v>
      </c>
    </row>
    <row r="48" spans="1:7" ht="15.75" customHeight="1">
      <c r="A48" s="1" t="s">
        <v>68</v>
      </c>
      <c r="B48" s="2" t="str">
        <f t="shared" si="2"/>
        <v>Yes but the location is not densely populatedNoise pollution</v>
      </c>
      <c r="C48" s="2" t="s">
        <v>65</v>
      </c>
      <c r="D48" s="3">
        <v>2</v>
      </c>
      <c r="E48" s="1" t="s">
        <v>6</v>
      </c>
      <c r="F48" s="1" t="s">
        <v>69</v>
      </c>
      <c r="G48" s="1">
        <v>0.5</v>
      </c>
    </row>
    <row r="49" spans="1:8" ht="15.75" customHeight="1">
      <c r="A49" s="1" t="s">
        <v>68</v>
      </c>
      <c r="B49" s="2" t="str">
        <f t="shared" si="2"/>
        <v>NoNoise pollution</v>
      </c>
      <c r="C49" s="10" t="s">
        <v>17</v>
      </c>
      <c r="D49" s="3">
        <v>3</v>
      </c>
      <c r="E49" s="1" t="s">
        <v>6</v>
      </c>
      <c r="F49" s="1" t="s">
        <v>69</v>
      </c>
      <c r="G49" s="1">
        <v>0</v>
      </c>
    </row>
    <row r="50" spans="1:8" ht="15.75" customHeight="1">
      <c r="A50" s="1" t="s">
        <v>0</v>
      </c>
      <c r="B50" s="2" t="str">
        <f t="shared" si="2"/>
        <v>DevelopedPolitical contributions</v>
      </c>
      <c r="C50" s="2" t="s">
        <v>1</v>
      </c>
      <c r="D50" s="3">
        <v>1</v>
      </c>
      <c r="E50" s="1" t="s">
        <v>11</v>
      </c>
      <c r="F50" s="1" t="s">
        <v>71</v>
      </c>
      <c r="G50" s="1">
        <v>1</v>
      </c>
    </row>
    <row r="51" spans="1:8" ht="15.75" customHeight="1">
      <c r="A51" s="1" t="s">
        <v>0</v>
      </c>
      <c r="B51" s="2" t="str">
        <f t="shared" si="2"/>
        <v>MixedPolitical contributions</v>
      </c>
      <c r="C51" s="2" t="s">
        <v>13</v>
      </c>
      <c r="D51" s="3">
        <v>3</v>
      </c>
      <c r="E51" s="1" t="s">
        <v>11</v>
      </c>
      <c r="F51" s="1" t="s">
        <v>71</v>
      </c>
      <c r="G51" s="1">
        <v>1</v>
      </c>
    </row>
    <row r="52" spans="1:8" ht="15.75" customHeight="1">
      <c r="A52" s="1" t="s">
        <v>0</v>
      </c>
      <c r="B52" s="2" t="str">
        <f t="shared" si="2"/>
        <v>DevelopingPolitical contributions</v>
      </c>
      <c r="C52" s="2" t="s">
        <v>10</v>
      </c>
      <c r="D52" s="3">
        <v>2</v>
      </c>
      <c r="E52" s="1" t="s">
        <v>11</v>
      </c>
      <c r="F52" s="1" t="s">
        <v>71</v>
      </c>
      <c r="G52" s="1">
        <v>0.5</v>
      </c>
    </row>
    <row r="53" spans="1:8" ht="15.75" customHeight="1">
      <c r="A53" s="4" t="s">
        <v>14</v>
      </c>
      <c r="B53" s="8" t="str">
        <f t="shared" si="2"/>
        <v>Yes, the entity is exposedPhysical risk</v>
      </c>
      <c r="C53" s="8" t="s">
        <v>742</v>
      </c>
      <c r="D53" s="25"/>
      <c r="E53" s="4"/>
      <c r="F53" s="4" t="s">
        <v>705</v>
      </c>
      <c r="G53" s="4">
        <v>2</v>
      </c>
    </row>
    <row r="54" spans="1:8" ht="15.75" customHeight="1">
      <c r="A54" s="4" t="s">
        <v>14</v>
      </c>
      <c r="B54" s="8" t="str">
        <f t="shared" si="2"/>
        <v>Yes, but only the surrounding area is exposedPhysical risk</v>
      </c>
      <c r="C54" s="8" t="s">
        <v>743</v>
      </c>
      <c r="D54" s="25"/>
      <c r="E54" s="4" t="s">
        <v>6</v>
      </c>
      <c r="F54" s="4" t="s">
        <v>705</v>
      </c>
      <c r="G54" s="4">
        <v>1</v>
      </c>
    </row>
    <row r="55" spans="1:8" ht="15.75" customHeight="1">
      <c r="A55" s="4" t="s">
        <v>14</v>
      </c>
      <c r="B55" s="8" t="str">
        <f t="shared" si="2"/>
        <v>NoPhysical risk</v>
      </c>
      <c r="C55" s="8" t="s">
        <v>17</v>
      </c>
      <c r="D55" s="25"/>
      <c r="E55" s="4" t="s">
        <v>6</v>
      </c>
      <c r="F55" s="4" t="s">
        <v>705</v>
      </c>
      <c r="G55" s="4">
        <v>0.5</v>
      </c>
    </row>
    <row r="56" spans="1:8" ht="15.75" customHeight="1">
      <c r="A56" s="354" t="s">
        <v>41</v>
      </c>
      <c r="B56" s="355" t="str">
        <f t="shared" si="2"/>
        <v>&gt;100Social enterprise partnering</v>
      </c>
      <c r="C56" s="354" t="s">
        <v>72</v>
      </c>
      <c r="D56" s="356">
        <v>1</v>
      </c>
      <c r="E56" s="354" t="s">
        <v>2</v>
      </c>
      <c r="F56" s="354" t="s">
        <v>73</v>
      </c>
      <c r="G56" s="354">
        <v>1</v>
      </c>
      <c r="H56" s="354"/>
    </row>
    <row r="57" spans="1:8" ht="15.75" customHeight="1">
      <c r="A57" s="354" t="s">
        <v>41</v>
      </c>
      <c r="B57" s="355" t="str">
        <f t="shared" si="2"/>
        <v>20-100Social enterprise partnering</v>
      </c>
      <c r="C57" s="354" t="s">
        <v>74</v>
      </c>
      <c r="D57" s="356">
        <v>2</v>
      </c>
      <c r="E57" s="354" t="s">
        <v>2</v>
      </c>
      <c r="F57" s="354" t="s">
        <v>73</v>
      </c>
      <c r="G57" s="354">
        <v>0.5</v>
      </c>
      <c r="H57" s="354"/>
    </row>
    <row r="58" spans="1:8" ht="15.75" customHeight="1">
      <c r="A58" s="354" t="s">
        <v>41</v>
      </c>
      <c r="B58" s="355" t="str">
        <f t="shared" si="2"/>
        <v>&lt;20Social enterprise partnering</v>
      </c>
      <c r="C58" s="354" t="s">
        <v>75</v>
      </c>
      <c r="D58" s="356">
        <v>3</v>
      </c>
      <c r="E58" s="354" t="s">
        <v>2</v>
      </c>
      <c r="F58" s="354" t="s">
        <v>73</v>
      </c>
      <c r="G58" s="354">
        <v>0</v>
      </c>
      <c r="H58" s="354"/>
    </row>
    <row r="59" spans="1:8" ht="15.75" customHeight="1">
      <c r="A59" s="1"/>
      <c r="B59" s="1"/>
      <c r="C59" s="3"/>
      <c r="D59" s="3"/>
      <c r="E59" s="1" t="s">
        <v>2</v>
      </c>
      <c r="F59" s="1" t="s">
        <v>76</v>
      </c>
      <c r="G59" s="1">
        <v>1</v>
      </c>
    </row>
    <row r="60" spans="1:8" ht="15.75" customHeight="1">
      <c r="A60" s="1" t="s">
        <v>77</v>
      </c>
      <c r="B60" s="2" t="str">
        <f t="shared" ref="B60:B70" si="3">CONCATENATE(C60,F60)</f>
        <v>High consumption in locations with high water stressWater inflows/withdrawals</v>
      </c>
      <c r="C60" s="2" t="s">
        <v>78</v>
      </c>
      <c r="D60" s="3">
        <v>1</v>
      </c>
      <c r="E60" s="1" t="s">
        <v>6</v>
      </c>
      <c r="F60" s="1" t="s">
        <v>79</v>
      </c>
      <c r="G60" s="1">
        <v>2</v>
      </c>
    </row>
    <row r="61" spans="1:8" ht="15.75" customHeight="1">
      <c r="A61" s="1" t="s">
        <v>77</v>
      </c>
      <c r="B61" s="2" t="str">
        <f t="shared" si="3"/>
        <v>High consumption in locations with low water stressWater inflows/withdrawals</v>
      </c>
      <c r="C61" s="2" t="s">
        <v>80</v>
      </c>
      <c r="D61" s="3">
        <v>2</v>
      </c>
      <c r="E61" s="1" t="s">
        <v>6</v>
      </c>
      <c r="F61" s="1" t="s">
        <v>79</v>
      </c>
      <c r="G61" s="1">
        <v>1</v>
      </c>
    </row>
    <row r="62" spans="1:8" ht="15.75" customHeight="1">
      <c r="A62" s="1" t="s">
        <v>77</v>
      </c>
      <c r="B62" s="2" t="str">
        <f t="shared" si="3"/>
        <v>Low consumption in locations with high water stressWater inflows/withdrawals</v>
      </c>
      <c r="C62" s="2" t="s">
        <v>81</v>
      </c>
      <c r="D62" s="3">
        <v>3</v>
      </c>
      <c r="E62" s="1" t="s">
        <v>6</v>
      </c>
      <c r="F62" s="1" t="s">
        <v>79</v>
      </c>
      <c r="G62" s="1">
        <v>1</v>
      </c>
    </row>
    <row r="63" spans="1:8" ht="15.75" customHeight="1">
      <c r="A63" s="1" t="s">
        <v>77</v>
      </c>
      <c r="B63" s="2" t="str">
        <f t="shared" si="3"/>
        <v>Low consumption in locations with low water stressWater inflows/withdrawals</v>
      </c>
      <c r="C63" s="2" t="s">
        <v>82</v>
      </c>
      <c r="D63" s="3">
        <v>4</v>
      </c>
      <c r="E63" s="1" t="s">
        <v>6</v>
      </c>
      <c r="F63" s="1" t="s">
        <v>79</v>
      </c>
      <c r="G63" s="1">
        <v>0.5</v>
      </c>
    </row>
    <row r="64" spans="1:8" ht="15.75" customHeight="1">
      <c r="A64" s="1" t="s">
        <v>77</v>
      </c>
      <c r="B64" s="2" t="str">
        <f t="shared" si="3"/>
        <v>No consumptionWater inflows/withdrawals</v>
      </c>
      <c r="C64" s="2" t="s">
        <v>83</v>
      </c>
      <c r="D64" s="3">
        <v>5</v>
      </c>
      <c r="E64" s="1" t="s">
        <v>6</v>
      </c>
      <c r="F64" s="1" t="s">
        <v>79</v>
      </c>
      <c r="G64" s="1">
        <v>0</v>
      </c>
    </row>
    <row r="65" spans="1:10" ht="15.75" customHeight="1">
      <c r="A65" s="1" t="s">
        <v>84</v>
      </c>
      <c r="B65" s="2" t="str">
        <f t="shared" si="3"/>
        <v>Yes and waterways are in locations with high water stressWater outflows/discharges</v>
      </c>
      <c r="C65" s="2" t="s">
        <v>85</v>
      </c>
      <c r="D65" s="3">
        <v>1</v>
      </c>
      <c r="E65" s="1" t="s">
        <v>6</v>
      </c>
      <c r="F65" s="1" t="s">
        <v>86</v>
      </c>
      <c r="G65" s="1">
        <v>2</v>
      </c>
    </row>
    <row r="66" spans="1:10" ht="15.75" customHeight="1">
      <c r="A66" s="1" t="s">
        <v>84</v>
      </c>
      <c r="B66" s="2" t="str">
        <f t="shared" si="3"/>
        <v>Yes but waterways are not in locations with high water stressWater outflows/discharges</v>
      </c>
      <c r="C66" s="2" t="s">
        <v>87</v>
      </c>
      <c r="D66" s="3">
        <v>2</v>
      </c>
      <c r="E66" s="1" t="s">
        <v>6</v>
      </c>
      <c r="F66" s="1" t="s">
        <v>86</v>
      </c>
      <c r="G66" s="1">
        <v>1</v>
      </c>
    </row>
    <row r="67" spans="1:10" ht="15.75" customHeight="1">
      <c r="A67" s="1" t="s">
        <v>84</v>
      </c>
      <c r="B67" s="2" t="str">
        <f t="shared" si="3"/>
        <v>NoWater outflows/discharges</v>
      </c>
      <c r="C67" s="2" t="s">
        <v>17</v>
      </c>
      <c r="D67" s="3">
        <v>3</v>
      </c>
      <c r="E67" s="1" t="s">
        <v>6</v>
      </c>
      <c r="F67" s="1" t="s">
        <v>86</v>
      </c>
      <c r="G67" s="1">
        <v>0</v>
      </c>
    </row>
    <row r="68" spans="1:10" ht="15.75" customHeight="1">
      <c r="A68" s="32" t="s">
        <v>0</v>
      </c>
      <c r="B68" s="2" t="str">
        <f t="shared" si="3"/>
        <v>DevelopedWhistleblower protection</v>
      </c>
      <c r="C68" s="2" t="s">
        <v>1</v>
      </c>
      <c r="D68" s="3">
        <v>1</v>
      </c>
      <c r="E68" s="1" t="s">
        <v>11</v>
      </c>
      <c r="F68" s="1" t="s">
        <v>89</v>
      </c>
      <c r="G68" s="1">
        <v>1</v>
      </c>
    </row>
    <row r="69" spans="1:10" ht="15.75" customHeight="1">
      <c r="A69" s="32" t="s">
        <v>0</v>
      </c>
      <c r="B69" s="2" t="str">
        <f t="shared" si="3"/>
        <v>MixedWhistleblower protection</v>
      </c>
      <c r="C69" s="2" t="s">
        <v>13</v>
      </c>
      <c r="D69" s="3">
        <v>3</v>
      </c>
      <c r="E69" s="1" t="s">
        <v>11</v>
      </c>
      <c r="F69" s="1" t="s">
        <v>89</v>
      </c>
      <c r="G69" s="1">
        <v>1</v>
      </c>
    </row>
    <row r="70" spans="1:10" ht="15.75" customHeight="1">
      <c r="A70" s="32" t="s">
        <v>0</v>
      </c>
      <c r="B70" s="2" t="str">
        <f t="shared" si="3"/>
        <v>DevelopingWhistleblower protection</v>
      </c>
      <c r="C70" s="2" t="s">
        <v>10</v>
      </c>
      <c r="D70" s="3">
        <v>2</v>
      </c>
      <c r="E70" s="1" t="s">
        <v>11</v>
      </c>
      <c r="F70" s="1" t="s">
        <v>89</v>
      </c>
      <c r="G70" s="1">
        <v>0.5</v>
      </c>
    </row>
    <row r="71" spans="1:10" ht="15.75" customHeight="1">
      <c r="A71" s="1"/>
      <c r="B71" s="1"/>
      <c r="C71" s="1"/>
      <c r="D71" s="1"/>
      <c r="E71" s="1"/>
      <c r="F71" s="1"/>
      <c r="G71" s="1"/>
      <c r="H71" s="1"/>
      <c r="I71" s="1"/>
      <c r="J71" s="1"/>
    </row>
    <row r="72" spans="1:10" ht="15.75" customHeight="1">
      <c r="A72" s="1"/>
      <c r="B72" s="1"/>
      <c r="C72" s="1"/>
      <c r="D72" s="1"/>
      <c r="E72" s="1"/>
      <c r="F72" s="1"/>
      <c r="G72" s="1"/>
      <c r="H72" s="1"/>
      <c r="I72" s="1"/>
      <c r="J72" s="1"/>
    </row>
    <row r="73" spans="1:10" ht="15.75" customHeight="1">
      <c r="A73" s="1" t="s">
        <v>91</v>
      </c>
      <c r="B73" s="10" t="str">
        <f t="shared" ref="B73:B115" si="4">CONCATENATE(C73,F73)</f>
        <v xml:space="preserve"> &gt;100Customer satisfaction</v>
      </c>
      <c r="C73" s="1" t="s">
        <v>92</v>
      </c>
      <c r="D73" s="1"/>
      <c r="E73" s="1"/>
      <c r="F73" s="1" t="s">
        <v>27</v>
      </c>
      <c r="G73" s="3">
        <v>1</v>
      </c>
      <c r="H73" s="1"/>
      <c r="I73" s="1"/>
      <c r="J73" s="1"/>
    </row>
    <row r="74" spans="1:10" ht="15.75" customHeight="1">
      <c r="A74" s="1" t="s">
        <v>91</v>
      </c>
      <c r="B74" s="10" t="str">
        <f t="shared" si="4"/>
        <v>10-100Customer satisfaction</v>
      </c>
      <c r="C74" s="1" t="s">
        <v>93</v>
      </c>
      <c r="D74" s="1"/>
      <c r="E74" s="1"/>
      <c r="F74" s="1" t="s">
        <v>27</v>
      </c>
      <c r="G74" s="3">
        <v>0.5</v>
      </c>
      <c r="H74" s="1"/>
      <c r="I74" s="1"/>
      <c r="J74" s="1"/>
    </row>
    <row r="75" spans="1:10" ht="15.75" customHeight="1">
      <c r="A75" s="1" t="s">
        <v>91</v>
      </c>
      <c r="B75" s="10" t="str">
        <f t="shared" si="4"/>
        <v>&lt;10Customer satisfaction</v>
      </c>
      <c r="C75" s="1" t="s">
        <v>94</v>
      </c>
      <c r="D75" s="1"/>
      <c r="E75" s="1"/>
      <c r="F75" s="1" t="s">
        <v>27</v>
      </c>
      <c r="G75" s="3">
        <v>0</v>
      </c>
      <c r="H75" s="1"/>
      <c r="I75" s="1"/>
      <c r="J75" s="1"/>
    </row>
    <row r="76" spans="1:10" ht="15.75" customHeight="1">
      <c r="A76" s="1"/>
      <c r="B76" s="10" t="str">
        <f t="shared" si="4"/>
        <v/>
      </c>
      <c r="C76" s="1"/>
      <c r="D76" s="1"/>
      <c r="E76" s="1"/>
      <c r="F76" s="1"/>
      <c r="G76" s="1"/>
      <c r="H76" s="1"/>
      <c r="I76" s="1"/>
      <c r="J76" s="1"/>
    </row>
    <row r="77" spans="1:10" ht="15.75" customHeight="1">
      <c r="A77" s="1" t="s">
        <v>95</v>
      </c>
      <c r="B77" s="10" t="str">
        <f t="shared" si="4"/>
        <v xml:space="preserve"> &gt;1000Health and safety: users</v>
      </c>
      <c r="C77" s="1" t="s">
        <v>96</v>
      </c>
      <c r="D77" s="1"/>
      <c r="E77" s="1"/>
      <c r="F77" s="1" t="s">
        <v>97</v>
      </c>
      <c r="G77" s="3">
        <v>2</v>
      </c>
      <c r="H77" s="1"/>
      <c r="I77" s="1"/>
      <c r="J77" s="1"/>
    </row>
    <row r="78" spans="1:10" ht="15.75" customHeight="1">
      <c r="A78" s="1" t="s">
        <v>95</v>
      </c>
      <c r="B78" s="10" t="str">
        <f t="shared" si="4"/>
        <v>100-1000Health and safety: users</v>
      </c>
      <c r="C78" s="1" t="s">
        <v>98</v>
      </c>
      <c r="D78" s="1"/>
      <c r="E78" s="1"/>
      <c r="F78" s="1" t="s">
        <v>97</v>
      </c>
      <c r="G78" s="3">
        <v>1</v>
      </c>
      <c r="H78" s="1"/>
      <c r="I78" s="1"/>
      <c r="J78" s="1"/>
    </row>
    <row r="79" spans="1:10" ht="15.75" customHeight="1">
      <c r="A79" s="1" t="s">
        <v>95</v>
      </c>
      <c r="B79" s="10" t="str">
        <f t="shared" si="4"/>
        <v>10-100Health and safety: users</v>
      </c>
      <c r="C79" s="1" t="s">
        <v>93</v>
      </c>
      <c r="D79" s="1"/>
      <c r="E79" s="1"/>
      <c r="F79" s="1" t="s">
        <v>97</v>
      </c>
      <c r="G79" s="3">
        <v>0.5</v>
      </c>
      <c r="H79" s="1"/>
      <c r="I79" s="1"/>
      <c r="J79" s="1"/>
    </row>
    <row r="80" spans="1:10" ht="15.75" customHeight="1">
      <c r="A80" s="1" t="s">
        <v>95</v>
      </c>
      <c r="B80" s="10" t="str">
        <f t="shared" si="4"/>
        <v>&lt;10Health and safety: users</v>
      </c>
      <c r="C80" s="1" t="s">
        <v>94</v>
      </c>
      <c r="D80" s="1"/>
      <c r="E80" s="1"/>
      <c r="F80" s="1" t="s">
        <v>97</v>
      </c>
      <c r="G80" s="3">
        <v>0</v>
      </c>
      <c r="H80" s="1"/>
      <c r="I80" s="1"/>
      <c r="J80" s="1"/>
    </row>
    <row r="81" spans="1:10" ht="15.75" customHeight="1">
      <c r="A81" s="1"/>
      <c r="B81" s="10" t="str">
        <f t="shared" si="4"/>
        <v/>
      </c>
      <c r="C81" s="1"/>
      <c r="D81" s="1"/>
      <c r="E81" s="1"/>
      <c r="F81" s="1"/>
      <c r="G81" s="1"/>
      <c r="H81" s="1"/>
      <c r="I81" s="1"/>
      <c r="J81" s="1"/>
    </row>
    <row r="82" spans="1:10" ht="15.75" customHeight="1">
      <c r="A82" s="1"/>
      <c r="B82" s="10" t="str">
        <f t="shared" si="4"/>
        <v/>
      </c>
      <c r="C82" s="1"/>
      <c r="D82" s="1"/>
      <c r="E82" s="1"/>
      <c r="F82" s="1"/>
      <c r="G82" s="1"/>
      <c r="H82" s="1"/>
      <c r="I82" s="1"/>
      <c r="J82" s="1"/>
    </row>
    <row r="83" spans="1:10" ht="15.75" customHeight="1">
      <c r="A83" s="1" t="s">
        <v>99</v>
      </c>
      <c r="B83" s="10" t="str">
        <f t="shared" si="4"/>
        <v>&gt;100Employee engagement</v>
      </c>
      <c r="C83" s="1" t="s">
        <v>72</v>
      </c>
      <c r="D83" s="1"/>
      <c r="E83" s="1"/>
      <c r="F83" s="1" t="s">
        <v>100</v>
      </c>
      <c r="G83" s="3">
        <v>1</v>
      </c>
      <c r="H83" s="1"/>
      <c r="I83" s="1"/>
      <c r="J83" s="1"/>
    </row>
    <row r="84" spans="1:10" ht="15.75" customHeight="1">
      <c r="A84" s="1" t="s">
        <v>99</v>
      </c>
      <c r="B84" s="10" t="str">
        <f t="shared" si="4"/>
        <v>20-100Employee engagement</v>
      </c>
      <c r="C84" s="1" t="s">
        <v>74</v>
      </c>
      <c r="D84" s="1"/>
      <c r="E84" s="1"/>
      <c r="F84" s="1" t="s">
        <v>100</v>
      </c>
      <c r="G84" s="3">
        <v>1</v>
      </c>
      <c r="H84" s="1"/>
      <c r="I84" s="1"/>
      <c r="J84" s="1"/>
    </row>
    <row r="85" spans="1:10" ht="15.75" customHeight="1">
      <c r="A85" s="1" t="s">
        <v>99</v>
      </c>
      <c r="B85" s="10" t="str">
        <f t="shared" si="4"/>
        <v>&lt;20Employee engagement</v>
      </c>
      <c r="C85" s="1" t="s">
        <v>75</v>
      </c>
      <c r="D85" s="1"/>
      <c r="E85" s="1"/>
      <c r="F85" s="1" t="s">
        <v>100</v>
      </c>
      <c r="G85" s="3">
        <v>0.5</v>
      </c>
      <c r="H85" s="1"/>
      <c r="I85" s="1"/>
      <c r="J85" s="1"/>
    </row>
    <row r="86" spans="1:10" ht="15.75" customHeight="1">
      <c r="A86" s="4" t="s">
        <v>99</v>
      </c>
      <c r="B86" s="33" t="str">
        <f>CONCATENATE(C86,F86)</f>
        <v>0Employee engagement</v>
      </c>
      <c r="C86" s="4">
        <v>0</v>
      </c>
      <c r="D86" s="4"/>
      <c r="E86" s="4"/>
      <c r="F86" s="4" t="s">
        <v>100</v>
      </c>
      <c r="G86" s="25">
        <v>0</v>
      </c>
      <c r="H86" s="1"/>
      <c r="I86" s="1"/>
      <c r="J86" s="1"/>
    </row>
    <row r="87" spans="1:10" ht="15.75" customHeight="1">
      <c r="A87" s="1" t="s">
        <v>99</v>
      </c>
      <c r="B87" s="10" t="str">
        <f t="shared" si="4"/>
        <v>&gt;100Health and safety: employees</v>
      </c>
      <c r="C87" s="1" t="s">
        <v>72</v>
      </c>
      <c r="D87" s="1"/>
      <c r="E87" s="1"/>
      <c r="F87" s="1" t="s">
        <v>51</v>
      </c>
      <c r="G87" s="3">
        <v>2</v>
      </c>
      <c r="H87" s="1"/>
      <c r="I87" s="1"/>
      <c r="J87" s="1"/>
    </row>
    <row r="88" spans="1:10" ht="15.75" customHeight="1">
      <c r="A88" s="1" t="s">
        <v>99</v>
      </c>
      <c r="B88" s="10" t="str">
        <f t="shared" si="4"/>
        <v>20-100Health and safety: employees</v>
      </c>
      <c r="C88" s="1" t="s">
        <v>74</v>
      </c>
      <c r="D88" s="1"/>
      <c r="E88" s="1"/>
      <c r="F88" s="1" t="s">
        <v>51</v>
      </c>
      <c r="G88" s="3">
        <v>2</v>
      </c>
      <c r="H88" s="1"/>
      <c r="I88" s="1"/>
      <c r="J88" s="1"/>
    </row>
    <row r="89" spans="1:10" ht="15.75" customHeight="1">
      <c r="A89" s="1" t="s">
        <v>99</v>
      </c>
      <c r="B89" s="10" t="str">
        <f t="shared" si="4"/>
        <v>&lt;20Health and safety: employees</v>
      </c>
      <c r="C89" s="1" t="s">
        <v>75</v>
      </c>
      <c r="D89" s="1"/>
      <c r="E89" s="1"/>
      <c r="F89" s="1" t="s">
        <v>51</v>
      </c>
      <c r="G89" s="3">
        <v>1</v>
      </c>
      <c r="H89" s="1"/>
      <c r="I89" s="1"/>
      <c r="J89" s="1"/>
    </row>
    <row r="90" spans="1:10" ht="15.75" customHeight="1">
      <c r="A90" s="4" t="s">
        <v>99</v>
      </c>
      <c r="B90" s="33" t="str">
        <f>CONCATENATE(C90,F90)</f>
        <v>0Health and safety: employees</v>
      </c>
      <c r="C90" s="4">
        <v>0</v>
      </c>
      <c r="D90" s="4"/>
      <c r="E90" s="4"/>
      <c r="F90" s="4" t="s">
        <v>51</v>
      </c>
      <c r="G90" s="25">
        <v>0</v>
      </c>
      <c r="H90" s="1"/>
      <c r="I90" s="1"/>
      <c r="J90" s="1"/>
    </row>
    <row r="91" spans="1:10" ht="15.75" customHeight="1">
      <c r="A91" s="1" t="s">
        <v>99</v>
      </c>
      <c r="B91" s="10" t="str">
        <f t="shared" si="4"/>
        <v>&gt;100Diversity, Equity and Inclusion</v>
      </c>
      <c r="C91" s="1" t="s">
        <v>72</v>
      </c>
      <c r="D91" s="1"/>
      <c r="E91" s="1"/>
      <c r="F91" s="4" t="s">
        <v>2119</v>
      </c>
      <c r="G91" s="1">
        <v>2</v>
      </c>
      <c r="H91" s="1"/>
      <c r="I91" s="1"/>
      <c r="J91" s="1"/>
    </row>
    <row r="92" spans="1:10" ht="15.75" customHeight="1">
      <c r="A92" s="1" t="s">
        <v>99</v>
      </c>
      <c r="B92" s="10" t="str">
        <f t="shared" si="4"/>
        <v>20-100Diversity, Equity and Inclusion</v>
      </c>
      <c r="C92" s="1" t="s">
        <v>74</v>
      </c>
      <c r="D92" s="1"/>
      <c r="E92" s="1"/>
      <c r="F92" s="4" t="s">
        <v>2119</v>
      </c>
      <c r="G92" s="1">
        <v>1</v>
      </c>
      <c r="H92" s="1"/>
      <c r="I92" s="1"/>
      <c r="J92" s="1"/>
    </row>
    <row r="93" spans="1:10" ht="15.75" customHeight="1">
      <c r="A93" s="1" t="s">
        <v>99</v>
      </c>
      <c r="B93" s="10" t="str">
        <f t="shared" si="4"/>
        <v>&lt;20Diversity, Equity and Inclusion</v>
      </c>
      <c r="C93" s="1" t="s">
        <v>75</v>
      </c>
      <c r="D93" s="1"/>
      <c r="E93" s="1"/>
      <c r="F93" s="4" t="s">
        <v>2119</v>
      </c>
      <c r="G93" s="1">
        <v>0.5</v>
      </c>
      <c r="H93" s="1"/>
      <c r="I93" s="1"/>
      <c r="J93" s="1"/>
    </row>
    <row r="94" spans="1:10" ht="15.75" customHeight="1">
      <c r="A94" s="4" t="s">
        <v>99</v>
      </c>
      <c r="B94" s="33" t="str">
        <f>CONCATENATE(C94,F94)</f>
        <v>0Diversity, Equity and Inclusion</v>
      </c>
      <c r="C94" s="4">
        <v>0</v>
      </c>
      <c r="D94" s="4"/>
      <c r="E94" s="4"/>
      <c r="F94" s="4" t="s">
        <v>2119</v>
      </c>
      <c r="G94" s="4">
        <v>0</v>
      </c>
      <c r="H94" s="1"/>
      <c r="I94" s="1"/>
      <c r="J94" s="1"/>
    </row>
    <row r="95" spans="1:10" ht="15.75" customHeight="1">
      <c r="A95" s="1"/>
      <c r="B95" s="10" t="str">
        <f t="shared" si="4"/>
        <v/>
      </c>
      <c r="C95" s="1"/>
      <c r="D95" s="1"/>
      <c r="E95" s="1"/>
      <c r="F95" s="1"/>
      <c r="G95" s="1"/>
      <c r="H95" s="1"/>
      <c r="I95" s="1"/>
      <c r="J95" s="1"/>
    </row>
    <row r="96" spans="1:10" ht="15.75" customHeight="1">
      <c r="A96" s="1" t="s">
        <v>102</v>
      </c>
      <c r="B96" s="10" t="str">
        <f t="shared" si="4"/>
        <v>&gt;100Health and safety: contractors</v>
      </c>
      <c r="C96" s="1" t="s">
        <v>72</v>
      </c>
      <c r="D96" s="1"/>
      <c r="E96" s="1"/>
      <c r="F96" s="1" t="s">
        <v>43</v>
      </c>
      <c r="G96" s="1">
        <v>2</v>
      </c>
      <c r="H96" s="1"/>
      <c r="I96" s="1"/>
      <c r="J96" s="1"/>
    </row>
    <row r="97" spans="1:10" ht="15.75" customHeight="1">
      <c r="A97" s="1" t="s">
        <v>102</v>
      </c>
      <c r="B97" s="10" t="str">
        <f t="shared" si="4"/>
        <v>20-100Health and safety: contractors</v>
      </c>
      <c r="C97" s="1" t="s">
        <v>74</v>
      </c>
      <c r="D97" s="1"/>
      <c r="E97" s="1"/>
      <c r="F97" s="1" t="s">
        <v>43</v>
      </c>
      <c r="G97" s="1">
        <v>1</v>
      </c>
      <c r="H97" s="1"/>
      <c r="I97" s="1"/>
      <c r="J97" s="1"/>
    </row>
    <row r="98" spans="1:10" ht="15.75" customHeight="1">
      <c r="A98" s="1" t="s">
        <v>102</v>
      </c>
      <c r="B98" s="10" t="str">
        <f t="shared" si="4"/>
        <v>&lt;20Health and safety: contractors</v>
      </c>
      <c r="C98" s="1" t="s">
        <v>75</v>
      </c>
      <c r="D98" s="1"/>
      <c r="E98" s="1"/>
      <c r="F98" s="1" t="s">
        <v>43</v>
      </c>
      <c r="G98" s="1">
        <v>0</v>
      </c>
      <c r="H98" s="1"/>
      <c r="I98" s="1"/>
      <c r="J98" s="1"/>
    </row>
    <row r="99" spans="1:10" ht="15.75" customHeight="1">
      <c r="A99" s="1"/>
      <c r="B99" s="10" t="str">
        <f t="shared" si="4"/>
        <v/>
      </c>
      <c r="C99" s="1"/>
      <c r="D99" s="1"/>
      <c r="E99" s="1"/>
      <c r="F99" s="1"/>
      <c r="G99" s="1"/>
      <c r="H99" s="1"/>
      <c r="I99" s="1"/>
      <c r="J99" s="1"/>
    </row>
    <row r="100" spans="1:10" ht="15.75" customHeight="1">
      <c r="A100" s="1" t="s">
        <v>104</v>
      </c>
      <c r="B100" s="10" t="str">
        <f t="shared" si="4"/>
        <v>&gt;100Local employment</v>
      </c>
      <c r="C100" s="1" t="s">
        <v>72</v>
      </c>
      <c r="D100" s="1"/>
      <c r="E100" s="1"/>
      <c r="F100" s="1" t="s">
        <v>105</v>
      </c>
      <c r="G100" s="1">
        <v>2</v>
      </c>
      <c r="H100" s="1"/>
      <c r="I100" s="1"/>
      <c r="J100" s="1"/>
    </row>
    <row r="101" spans="1:10" ht="15.75" customHeight="1">
      <c r="A101" s="1" t="s">
        <v>104</v>
      </c>
      <c r="B101" s="10" t="str">
        <f t="shared" si="4"/>
        <v>20-100Local employment</v>
      </c>
      <c r="C101" s="1" t="s">
        <v>74</v>
      </c>
      <c r="D101" s="1"/>
      <c r="E101" s="1"/>
      <c r="F101" s="1" t="s">
        <v>105</v>
      </c>
      <c r="G101" s="1">
        <v>1</v>
      </c>
      <c r="H101" s="1"/>
      <c r="I101" s="1"/>
      <c r="J101" s="1"/>
    </row>
    <row r="102" spans="1:10" ht="15.75" customHeight="1">
      <c r="A102" s="1" t="s">
        <v>104</v>
      </c>
      <c r="B102" s="10" t="str">
        <f t="shared" si="4"/>
        <v>&lt;20Local employment</v>
      </c>
      <c r="C102" s="1" t="s">
        <v>75</v>
      </c>
      <c r="D102" s="1"/>
      <c r="E102" s="1"/>
      <c r="F102" s="1" t="s">
        <v>105</v>
      </c>
      <c r="G102" s="1">
        <v>0</v>
      </c>
      <c r="H102" s="1"/>
      <c r="I102" s="1"/>
      <c r="J102" s="1"/>
    </row>
    <row r="103" spans="1:10" ht="15.75" customHeight="1">
      <c r="A103" s="1"/>
      <c r="B103" s="10" t="str">
        <f t="shared" si="4"/>
        <v/>
      </c>
      <c r="C103" s="1"/>
      <c r="D103" s="1"/>
      <c r="E103" s="1"/>
      <c r="F103" s="1"/>
      <c r="G103" s="1"/>
      <c r="H103" s="1"/>
      <c r="I103" s="1"/>
      <c r="J103" s="1"/>
    </row>
    <row r="104" spans="1:10" ht="15.75" customHeight="1">
      <c r="A104" s="1" t="s">
        <v>106</v>
      </c>
      <c r="B104" s="10" t="str">
        <f t="shared" si="4"/>
        <v>Number of employees &gt;100 Asset provisionExecutive compensation</v>
      </c>
      <c r="C104" s="1" t="s">
        <v>612</v>
      </c>
      <c r="D104" s="1"/>
      <c r="E104" s="1"/>
      <c r="F104" s="1" t="s">
        <v>107</v>
      </c>
      <c r="G104" s="1">
        <v>1</v>
      </c>
      <c r="H104" s="1"/>
      <c r="I104" s="1"/>
      <c r="J104" s="1"/>
    </row>
    <row r="105" spans="1:10" ht="15.75" customHeight="1">
      <c r="A105" s="1" t="s">
        <v>106</v>
      </c>
      <c r="B105" s="10" t="str">
        <f t="shared" si="4"/>
        <v>Number of employees &gt;100 Asset provision and maintenanceExecutive compensation</v>
      </c>
      <c r="C105" s="1" t="s">
        <v>613</v>
      </c>
      <c r="D105" s="1"/>
      <c r="E105" s="1"/>
      <c r="F105" s="1" t="s">
        <v>107</v>
      </c>
      <c r="G105" s="1">
        <v>1</v>
      </c>
      <c r="H105" s="1"/>
      <c r="I105" s="1"/>
      <c r="J105" s="1"/>
    </row>
    <row r="106" spans="1:10" ht="15.75" customHeight="1">
      <c r="A106" s="1" t="s">
        <v>106</v>
      </c>
      <c r="B106" s="10" t="str">
        <f t="shared" si="4"/>
        <v>Number of employees &gt;100 Asset provision and operationExecutive compensation</v>
      </c>
      <c r="C106" s="1" t="s">
        <v>614</v>
      </c>
      <c r="D106" s="1"/>
      <c r="E106" s="1"/>
      <c r="F106" s="1" t="s">
        <v>107</v>
      </c>
      <c r="G106" s="1">
        <v>1</v>
      </c>
      <c r="H106" s="1"/>
      <c r="I106" s="1"/>
      <c r="J106" s="1"/>
    </row>
    <row r="107" spans="1:10" ht="15.75" customHeight="1">
      <c r="A107" s="1" t="s">
        <v>106</v>
      </c>
      <c r="B107" s="10" t="str">
        <f t="shared" si="4"/>
        <v>Number of employees &gt;100 Asset provision, maintenance and operationExecutive compensation</v>
      </c>
      <c r="C107" s="1" t="s">
        <v>615</v>
      </c>
      <c r="D107" s="1"/>
      <c r="E107" s="1"/>
      <c r="F107" s="1" t="s">
        <v>107</v>
      </c>
      <c r="G107" s="1">
        <v>1</v>
      </c>
      <c r="H107" s="1"/>
      <c r="I107" s="1"/>
      <c r="J107" s="1"/>
    </row>
    <row r="108" spans="1:10" ht="15.75" customHeight="1">
      <c r="A108" s="1" t="s">
        <v>106</v>
      </c>
      <c r="B108" s="10" t="str">
        <f t="shared" si="4"/>
        <v>Number of employees 20-100 Asset provisionExecutive compensation</v>
      </c>
      <c r="C108" s="1" t="s">
        <v>616</v>
      </c>
      <c r="D108" s="1"/>
      <c r="E108" s="1"/>
      <c r="F108" s="1" t="s">
        <v>107</v>
      </c>
      <c r="G108" s="1">
        <v>1</v>
      </c>
      <c r="H108" s="1"/>
      <c r="I108" s="1"/>
      <c r="J108" s="1"/>
    </row>
    <row r="109" spans="1:10" ht="15.75" customHeight="1">
      <c r="A109" s="1" t="s">
        <v>106</v>
      </c>
      <c r="B109" s="10" t="str">
        <f t="shared" si="4"/>
        <v>Number of employees 20-100 Asset provision and maintenanceExecutive compensation</v>
      </c>
      <c r="C109" s="1" t="s">
        <v>617</v>
      </c>
      <c r="D109" s="1"/>
      <c r="E109" s="1"/>
      <c r="F109" s="1" t="s">
        <v>107</v>
      </c>
      <c r="G109" s="1">
        <v>1</v>
      </c>
      <c r="H109" s="1"/>
      <c r="I109" s="1"/>
      <c r="J109" s="1"/>
    </row>
    <row r="110" spans="1:10" ht="15.75" customHeight="1">
      <c r="A110" s="1" t="s">
        <v>106</v>
      </c>
      <c r="B110" s="10" t="str">
        <f t="shared" si="4"/>
        <v>Number of employees 20-100 Asset provision and operationExecutive compensation</v>
      </c>
      <c r="C110" s="1" t="s">
        <v>618</v>
      </c>
      <c r="D110" s="1"/>
      <c r="E110" s="1"/>
      <c r="F110" s="1" t="s">
        <v>107</v>
      </c>
      <c r="G110" s="1">
        <v>1</v>
      </c>
      <c r="H110" s="1"/>
      <c r="I110" s="1"/>
      <c r="J110" s="1"/>
    </row>
    <row r="111" spans="1:10" ht="15.75" customHeight="1">
      <c r="A111" s="1" t="s">
        <v>106</v>
      </c>
      <c r="B111" s="10" t="str">
        <f t="shared" si="4"/>
        <v>Number of employees 20-100 Asset provision, maintenance and operationExecutive compensation</v>
      </c>
      <c r="C111" s="1" t="s">
        <v>619</v>
      </c>
      <c r="D111" s="1"/>
      <c r="E111" s="1"/>
      <c r="F111" s="1" t="s">
        <v>107</v>
      </c>
      <c r="G111" s="1">
        <v>1</v>
      </c>
      <c r="H111" s="1"/>
      <c r="I111" s="1"/>
      <c r="J111" s="1"/>
    </row>
    <row r="112" spans="1:10" ht="15.75" customHeight="1">
      <c r="A112" s="1" t="s">
        <v>106</v>
      </c>
      <c r="B112" s="10" t="str">
        <f t="shared" si="4"/>
        <v>Number of employees &lt;20 Asset provisionExecutive compensation</v>
      </c>
      <c r="C112" s="1" t="s">
        <v>620</v>
      </c>
      <c r="D112" s="1"/>
      <c r="E112" s="1"/>
      <c r="F112" s="1" t="s">
        <v>107</v>
      </c>
      <c r="G112" s="1">
        <v>0</v>
      </c>
      <c r="H112" s="1"/>
      <c r="I112" s="1"/>
      <c r="J112" s="1"/>
    </row>
    <row r="113" spans="1:10" ht="15.75" customHeight="1">
      <c r="A113" s="1" t="s">
        <v>106</v>
      </c>
      <c r="B113" s="10" t="str">
        <f t="shared" si="4"/>
        <v>Number of employees &lt;20 Asset provision and maintenanceExecutive compensation</v>
      </c>
      <c r="C113" s="1" t="s">
        <v>621</v>
      </c>
      <c r="D113" s="1"/>
      <c r="E113" s="1"/>
      <c r="F113" s="1" t="s">
        <v>107</v>
      </c>
      <c r="G113" s="1">
        <v>0</v>
      </c>
      <c r="H113" s="1"/>
      <c r="I113" s="1"/>
      <c r="J113" s="1"/>
    </row>
    <row r="114" spans="1:10" ht="15.75" customHeight="1">
      <c r="A114" s="1" t="s">
        <v>106</v>
      </c>
      <c r="B114" s="10" t="str">
        <f t="shared" si="4"/>
        <v>Number of employees &lt;20 Asset provision and operationExecutive compensation</v>
      </c>
      <c r="C114" s="1" t="s">
        <v>622</v>
      </c>
      <c r="D114" s="1"/>
      <c r="E114" s="1"/>
      <c r="F114" s="1" t="s">
        <v>107</v>
      </c>
      <c r="G114" s="1">
        <v>0</v>
      </c>
      <c r="H114" s="1"/>
      <c r="I114" s="1"/>
      <c r="J114" s="1"/>
    </row>
    <row r="115" spans="1:10" ht="15.75" customHeight="1">
      <c r="A115" s="1" t="s">
        <v>106</v>
      </c>
      <c r="B115" s="10" t="str">
        <f t="shared" si="4"/>
        <v>Number of employees &lt;20 Asset provision, maintenance and operationExecutive compensation</v>
      </c>
      <c r="C115" s="1" t="s">
        <v>623</v>
      </c>
      <c r="D115" s="1"/>
      <c r="E115" s="1"/>
      <c r="F115" s="1" t="s">
        <v>107</v>
      </c>
      <c r="G115" s="1">
        <v>0</v>
      </c>
      <c r="H115" s="1"/>
      <c r="I115" s="1"/>
      <c r="J115" s="1"/>
    </row>
    <row r="116" spans="1:10" ht="15.75" customHeight="1">
      <c r="A116" s="1"/>
      <c r="B116" s="1"/>
      <c r="C116" s="1"/>
      <c r="D116" s="1"/>
      <c r="E116" s="1"/>
      <c r="F116" s="1"/>
      <c r="G116" s="1"/>
      <c r="H116" s="1"/>
      <c r="I116" s="1"/>
      <c r="J116" s="1"/>
    </row>
    <row r="117" spans="1:10" ht="15.75" customHeight="1">
      <c r="A117" s="1" t="s">
        <v>106</v>
      </c>
      <c r="B117" s="10" t="str">
        <f t="shared" ref="B117:B128" si="5">CONCATENATE(C117,F117)</f>
        <v>Number of employees &gt;100 Asset provisionAudit committee structure/ independence</v>
      </c>
      <c r="C117" s="1" t="s">
        <v>612</v>
      </c>
      <c r="D117" s="1"/>
      <c r="E117" s="1"/>
      <c r="F117" s="1" t="s">
        <v>108</v>
      </c>
      <c r="G117" s="1">
        <v>0.5</v>
      </c>
      <c r="H117" s="1"/>
      <c r="I117" s="1"/>
      <c r="J117" s="1"/>
    </row>
    <row r="118" spans="1:10" ht="15.75" customHeight="1">
      <c r="A118" s="1" t="s">
        <v>106</v>
      </c>
      <c r="B118" s="10" t="str">
        <f t="shared" si="5"/>
        <v>Number of employees &gt;100 Asset provision and maintenanceAudit committee structure/ independence</v>
      </c>
      <c r="C118" s="1" t="s">
        <v>613</v>
      </c>
      <c r="D118" s="1"/>
      <c r="E118" s="1"/>
      <c r="F118" s="1" t="s">
        <v>108</v>
      </c>
      <c r="G118" s="1">
        <v>1</v>
      </c>
      <c r="H118" s="1"/>
      <c r="I118" s="1"/>
      <c r="J118" s="1"/>
    </row>
    <row r="119" spans="1:10" ht="15.75" customHeight="1">
      <c r="A119" s="1" t="s">
        <v>106</v>
      </c>
      <c r="B119" s="10" t="str">
        <f t="shared" si="5"/>
        <v>Number of employees &gt;100 Asset provision and operationAudit committee structure/ independence</v>
      </c>
      <c r="C119" s="1" t="s">
        <v>614</v>
      </c>
      <c r="D119" s="1"/>
      <c r="E119" s="1"/>
      <c r="F119" s="1" t="s">
        <v>108</v>
      </c>
      <c r="G119" s="1">
        <v>1</v>
      </c>
      <c r="H119" s="1"/>
      <c r="I119" s="1"/>
      <c r="J119" s="1"/>
    </row>
    <row r="120" spans="1:10" ht="15.75" customHeight="1">
      <c r="A120" s="1" t="s">
        <v>106</v>
      </c>
      <c r="B120" s="10" t="str">
        <f t="shared" si="5"/>
        <v>Number of employees &gt;100 Asset provision, maintenance and operationAudit committee structure/ independence</v>
      </c>
      <c r="C120" s="1" t="s">
        <v>615</v>
      </c>
      <c r="D120" s="1"/>
      <c r="E120" s="1"/>
      <c r="F120" s="1" t="s">
        <v>108</v>
      </c>
      <c r="G120" s="1">
        <v>1</v>
      </c>
      <c r="H120" s="1"/>
      <c r="I120" s="1"/>
      <c r="J120" s="1"/>
    </row>
    <row r="121" spans="1:10" ht="15.75" customHeight="1">
      <c r="A121" s="1" t="s">
        <v>106</v>
      </c>
      <c r="B121" s="10" t="str">
        <f t="shared" si="5"/>
        <v>Number of employees 20-100 Asset provisionAudit committee structure/ independence</v>
      </c>
      <c r="C121" s="1" t="s">
        <v>616</v>
      </c>
      <c r="D121" s="1"/>
      <c r="E121" s="1"/>
      <c r="F121" s="1" t="s">
        <v>108</v>
      </c>
      <c r="G121" s="1">
        <v>0</v>
      </c>
      <c r="H121" s="1"/>
      <c r="I121" s="1"/>
      <c r="J121" s="1"/>
    </row>
    <row r="122" spans="1:10" ht="15.75" customHeight="1">
      <c r="A122" s="1" t="s">
        <v>106</v>
      </c>
      <c r="B122" s="10" t="str">
        <f t="shared" si="5"/>
        <v>Number of employees 20-100 Asset provision and maintenanceAudit committee structure/ independence</v>
      </c>
      <c r="C122" s="1" t="s">
        <v>617</v>
      </c>
      <c r="D122" s="1"/>
      <c r="E122" s="1"/>
      <c r="F122" s="1" t="s">
        <v>108</v>
      </c>
      <c r="G122" s="1">
        <v>0.5</v>
      </c>
      <c r="H122" s="1"/>
      <c r="I122" s="1"/>
      <c r="J122" s="1"/>
    </row>
    <row r="123" spans="1:10" ht="15.75" customHeight="1">
      <c r="A123" s="1" t="s">
        <v>106</v>
      </c>
      <c r="B123" s="10" t="str">
        <f t="shared" si="5"/>
        <v>Number of employees 20-100 Asset provision and operationAudit committee structure/ independence</v>
      </c>
      <c r="C123" s="1" t="s">
        <v>618</v>
      </c>
      <c r="D123" s="1"/>
      <c r="E123" s="1"/>
      <c r="F123" s="1" t="s">
        <v>108</v>
      </c>
      <c r="G123" s="1">
        <v>0.5</v>
      </c>
      <c r="H123" s="1"/>
      <c r="I123" s="1"/>
      <c r="J123" s="1"/>
    </row>
    <row r="124" spans="1:10" ht="15.75" customHeight="1">
      <c r="A124" s="1" t="s">
        <v>106</v>
      </c>
      <c r="B124" s="10" t="str">
        <f t="shared" si="5"/>
        <v>Number of employees 20-100 Asset provision, maintenance and operationAudit committee structure/ independence</v>
      </c>
      <c r="C124" s="1" t="s">
        <v>619</v>
      </c>
      <c r="D124" s="1"/>
      <c r="E124" s="1"/>
      <c r="F124" s="1" t="s">
        <v>108</v>
      </c>
      <c r="G124" s="1">
        <v>0.5</v>
      </c>
      <c r="H124" s="1"/>
      <c r="I124" s="1"/>
      <c r="J124" s="1"/>
    </row>
    <row r="125" spans="1:10" ht="15.75" customHeight="1">
      <c r="A125" s="1" t="s">
        <v>106</v>
      </c>
      <c r="B125" s="10" t="str">
        <f t="shared" si="5"/>
        <v>Number of employees &lt;20 Asset provisionAudit committee structure/ independence</v>
      </c>
      <c r="C125" s="1" t="s">
        <v>620</v>
      </c>
      <c r="D125" s="1"/>
      <c r="E125" s="1"/>
      <c r="F125" s="1" t="s">
        <v>108</v>
      </c>
      <c r="G125" s="1">
        <v>0</v>
      </c>
      <c r="H125" s="1"/>
      <c r="I125" s="1"/>
      <c r="J125" s="1"/>
    </row>
    <row r="126" spans="1:10" ht="15.75" customHeight="1">
      <c r="A126" s="1" t="s">
        <v>106</v>
      </c>
      <c r="B126" s="10" t="str">
        <f t="shared" si="5"/>
        <v>Number of employees &lt;20 Asset provision and maintenanceAudit committee structure/ independence</v>
      </c>
      <c r="C126" s="1" t="s">
        <v>621</v>
      </c>
      <c r="D126" s="1"/>
      <c r="E126" s="1"/>
      <c r="F126" s="1" t="s">
        <v>108</v>
      </c>
      <c r="G126" s="1">
        <v>0</v>
      </c>
      <c r="H126" s="1"/>
      <c r="I126" s="1"/>
      <c r="J126" s="1"/>
    </row>
    <row r="127" spans="1:10" ht="15.75" customHeight="1">
      <c r="A127" s="1" t="s">
        <v>106</v>
      </c>
      <c r="B127" s="10" t="str">
        <f t="shared" si="5"/>
        <v>Number of employees &lt;20 Asset provision and operationAudit committee structure/ independence</v>
      </c>
      <c r="C127" s="1" t="s">
        <v>622</v>
      </c>
      <c r="D127" s="1"/>
      <c r="E127" s="1"/>
      <c r="F127" s="1" t="s">
        <v>108</v>
      </c>
      <c r="G127" s="1">
        <v>0</v>
      </c>
      <c r="H127" s="1"/>
      <c r="I127" s="1"/>
      <c r="J127" s="1"/>
    </row>
    <row r="128" spans="1:10" ht="15.75" customHeight="1">
      <c r="A128" s="1" t="s">
        <v>106</v>
      </c>
      <c r="B128" s="10" t="str">
        <f t="shared" si="5"/>
        <v>Number of employees &lt;20 Asset provision, maintenance and operationAudit committee structure/ independence</v>
      </c>
      <c r="C128" s="1" t="s">
        <v>623</v>
      </c>
      <c r="D128" s="1"/>
      <c r="E128" s="1"/>
      <c r="F128" s="1" t="s">
        <v>108</v>
      </c>
      <c r="G128" s="1">
        <v>0</v>
      </c>
      <c r="H128" s="1"/>
      <c r="I128" s="1"/>
      <c r="J128" s="1"/>
    </row>
    <row r="129" spans="1:10" ht="15.75" customHeight="1">
      <c r="A129" s="1"/>
      <c r="B129" s="1"/>
      <c r="C129" s="1"/>
      <c r="D129" s="1"/>
      <c r="E129" s="1"/>
      <c r="F129" s="1"/>
      <c r="G129" s="1"/>
      <c r="H129" s="1"/>
      <c r="I129" s="1"/>
      <c r="J129" s="1"/>
    </row>
    <row r="130" spans="1:10" ht="15.75" customHeight="1">
      <c r="A130" s="1" t="s">
        <v>106</v>
      </c>
      <c r="B130" s="10" t="str">
        <f t="shared" ref="B130:B141" si="6">CONCATENATE(C130,F130)</f>
        <v>Number of employees &gt;100 Asset provisionBoard composition</v>
      </c>
      <c r="C130" s="1" t="s">
        <v>612</v>
      </c>
      <c r="D130" s="1"/>
      <c r="E130" s="1"/>
      <c r="F130" s="1" t="s">
        <v>110</v>
      </c>
      <c r="G130" s="1">
        <v>0.5</v>
      </c>
      <c r="H130" s="1"/>
      <c r="I130" s="1"/>
      <c r="J130" s="1"/>
    </row>
    <row r="131" spans="1:10" ht="15.75" customHeight="1">
      <c r="A131" s="1" t="s">
        <v>106</v>
      </c>
      <c r="B131" s="10" t="str">
        <f t="shared" si="6"/>
        <v>Number of employees &gt;100 Asset provision and maintenanceBoard composition</v>
      </c>
      <c r="C131" s="1" t="s">
        <v>613</v>
      </c>
      <c r="D131" s="1"/>
      <c r="E131" s="1"/>
      <c r="F131" s="1" t="s">
        <v>110</v>
      </c>
      <c r="G131" s="1">
        <v>1</v>
      </c>
      <c r="H131" s="1"/>
      <c r="I131" s="1"/>
      <c r="J131" s="1"/>
    </row>
    <row r="132" spans="1:10" ht="15.75" customHeight="1">
      <c r="A132" s="1" t="s">
        <v>106</v>
      </c>
      <c r="B132" s="10" t="str">
        <f t="shared" si="6"/>
        <v>Number of employees &gt;100 Asset provision and operationBoard composition</v>
      </c>
      <c r="C132" s="1" t="s">
        <v>614</v>
      </c>
      <c r="D132" s="1"/>
      <c r="E132" s="1"/>
      <c r="F132" s="1" t="s">
        <v>110</v>
      </c>
      <c r="G132" s="1">
        <v>1</v>
      </c>
      <c r="H132" s="1"/>
      <c r="I132" s="1"/>
      <c r="J132" s="1"/>
    </row>
    <row r="133" spans="1:10" ht="15.75" customHeight="1">
      <c r="A133" s="1" t="s">
        <v>106</v>
      </c>
      <c r="B133" s="10" t="str">
        <f t="shared" si="6"/>
        <v>Number of employees &gt;100 Asset provision, maintenance and operationBoard composition</v>
      </c>
      <c r="C133" s="1" t="s">
        <v>615</v>
      </c>
      <c r="D133" s="1"/>
      <c r="E133" s="1"/>
      <c r="F133" s="1" t="s">
        <v>110</v>
      </c>
      <c r="G133" s="1">
        <v>1</v>
      </c>
      <c r="H133" s="1"/>
      <c r="I133" s="1"/>
      <c r="J133" s="1"/>
    </row>
    <row r="134" spans="1:10" ht="15.75" customHeight="1">
      <c r="A134" s="1" t="s">
        <v>106</v>
      </c>
      <c r="B134" s="10" t="str">
        <f t="shared" si="6"/>
        <v>Number of employees 20-100 Asset provisionBoard composition</v>
      </c>
      <c r="C134" s="1" t="s">
        <v>616</v>
      </c>
      <c r="D134" s="1"/>
      <c r="E134" s="1"/>
      <c r="F134" s="1" t="s">
        <v>110</v>
      </c>
      <c r="G134" s="1">
        <v>0</v>
      </c>
      <c r="H134" s="1"/>
      <c r="I134" s="1"/>
      <c r="J134" s="1"/>
    </row>
    <row r="135" spans="1:10" ht="15.75" customHeight="1">
      <c r="A135" s="1" t="s">
        <v>106</v>
      </c>
      <c r="B135" s="10" t="str">
        <f t="shared" si="6"/>
        <v>Number of employees 20-100 Asset provision and maintenanceBoard composition</v>
      </c>
      <c r="C135" s="1" t="s">
        <v>617</v>
      </c>
      <c r="D135" s="1"/>
      <c r="E135" s="1"/>
      <c r="F135" s="1" t="s">
        <v>110</v>
      </c>
      <c r="G135" s="1">
        <v>0.5</v>
      </c>
      <c r="H135" s="1"/>
      <c r="I135" s="1"/>
      <c r="J135" s="1"/>
    </row>
    <row r="136" spans="1:10" ht="15.75" customHeight="1">
      <c r="A136" s="1" t="s">
        <v>106</v>
      </c>
      <c r="B136" s="10" t="str">
        <f t="shared" si="6"/>
        <v>Number of employees 20-100 Asset provision and operationBoard composition</v>
      </c>
      <c r="C136" s="1" t="s">
        <v>618</v>
      </c>
      <c r="D136" s="1"/>
      <c r="E136" s="1"/>
      <c r="F136" s="1" t="s">
        <v>110</v>
      </c>
      <c r="G136" s="1">
        <v>0.5</v>
      </c>
      <c r="H136" s="1"/>
      <c r="I136" s="1"/>
      <c r="J136" s="1"/>
    </row>
    <row r="137" spans="1:10" ht="15.75" customHeight="1">
      <c r="A137" s="1" t="s">
        <v>106</v>
      </c>
      <c r="B137" s="10" t="str">
        <f t="shared" si="6"/>
        <v>Number of employees 20-100 Asset provision, maintenance and operationBoard composition</v>
      </c>
      <c r="C137" s="1" t="s">
        <v>619</v>
      </c>
      <c r="D137" s="1"/>
      <c r="E137" s="1"/>
      <c r="F137" s="1" t="s">
        <v>110</v>
      </c>
      <c r="G137" s="1">
        <v>0.5</v>
      </c>
      <c r="H137" s="1"/>
      <c r="I137" s="1"/>
      <c r="J137" s="1"/>
    </row>
    <row r="138" spans="1:10" ht="15.75" customHeight="1">
      <c r="A138" s="1" t="s">
        <v>106</v>
      </c>
      <c r="B138" s="10" t="str">
        <f t="shared" si="6"/>
        <v>Number of employees &lt;20 Asset provisionBoard composition</v>
      </c>
      <c r="C138" s="1" t="s">
        <v>620</v>
      </c>
      <c r="D138" s="1"/>
      <c r="E138" s="1"/>
      <c r="F138" s="1" t="s">
        <v>110</v>
      </c>
      <c r="G138" s="1">
        <v>0</v>
      </c>
      <c r="H138" s="1"/>
      <c r="I138" s="1"/>
      <c r="J138" s="1"/>
    </row>
    <row r="139" spans="1:10" ht="15.75" customHeight="1">
      <c r="A139" s="1" t="s">
        <v>106</v>
      </c>
      <c r="B139" s="10" t="str">
        <f t="shared" si="6"/>
        <v>Number of employees &lt;20 Asset provision and maintenanceBoard composition</v>
      </c>
      <c r="C139" s="1" t="s">
        <v>621</v>
      </c>
      <c r="D139" s="1"/>
      <c r="E139" s="1"/>
      <c r="F139" s="1" t="s">
        <v>110</v>
      </c>
      <c r="G139" s="1">
        <v>0</v>
      </c>
      <c r="H139" s="1"/>
      <c r="I139" s="1"/>
      <c r="J139" s="1"/>
    </row>
    <row r="140" spans="1:10" ht="15.75" customHeight="1">
      <c r="A140" s="1" t="s">
        <v>106</v>
      </c>
      <c r="B140" s="10" t="str">
        <f t="shared" si="6"/>
        <v>Number of employees &lt;20 Asset provision and operationBoard composition</v>
      </c>
      <c r="C140" s="1" t="s">
        <v>622</v>
      </c>
      <c r="D140" s="1"/>
      <c r="E140" s="1"/>
      <c r="F140" s="1" t="s">
        <v>110</v>
      </c>
      <c r="G140" s="1">
        <v>0</v>
      </c>
      <c r="H140" s="1"/>
      <c r="I140" s="1"/>
      <c r="J140" s="1"/>
    </row>
    <row r="141" spans="1:10" ht="15.75" customHeight="1">
      <c r="A141" s="1" t="s">
        <v>106</v>
      </c>
      <c r="B141" s="10" t="str">
        <f t="shared" si="6"/>
        <v>Number of employees &lt;20 Asset provision, maintenance and operationBoard composition</v>
      </c>
      <c r="C141" s="1" t="s">
        <v>623</v>
      </c>
      <c r="D141" s="1"/>
      <c r="E141" s="1"/>
      <c r="F141" s="1" t="s">
        <v>110</v>
      </c>
      <c r="G141" s="1">
        <v>0</v>
      </c>
      <c r="H141" s="1"/>
      <c r="I141" s="1"/>
      <c r="J141" s="1"/>
    </row>
    <row r="142" spans="1:10" ht="15.75" customHeight="1">
      <c r="A142" s="1"/>
      <c r="B142" s="1"/>
      <c r="C142" s="1"/>
      <c r="D142" s="1"/>
      <c r="E142" s="1"/>
      <c r="F142" s="1"/>
      <c r="G142" s="1"/>
      <c r="H142" s="1"/>
      <c r="I142" s="1"/>
      <c r="J142" s="1"/>
    </row>
    <row r="143" spans="1:10" ht="15.75" customHeight="1">
      <c r="A143" s="1" t="s">
        <v>106</v>
      </c>
      <c r="B143" s="10" t="str">
        <f t="shared" ref="B143:B154" si="7">CONCATENATE(C143,F143)</f>
        <v>Number of employees &gt;100 Asset provisionCompensation committee structure/independence</v>
      </c>
      <c r="C143" s="1" t="s">
        <v>612</v>
      </c>
      <c r="D143" s="1"/>
      <c r="E143" s="1"/>
      <c r="F143" s="1" t="s">
        <v>113</v>
      </c>
      <c r="G143" s="1">
        <v>0.5</v>
      </c>
      <c r="H143" s="1"/>
      <c r="I143" s="1"/>
      <c r="J143" s="1"/>
    </row>
    <row r="144" spans="1:10" ht="15.75" customHeight="1">
      <c r="A144" s="1" t="s">
        <v>106</v>
      </c>
      <c r="B144" s="10" t="str">
        <f t="shared" si="7"/>
        <v>Number of employees &gt;100 Asset provision and maintenanceCompensation committee structure/independence</v>
      </c>
      <c r="C144" s="1" t="s">
        <v>613</v>
      </c>
      <c r="D144" s="1"/>
      <c r="E144" s="1"/>
      <c r="F144" s="1" t="s">
        <v>113</v>
      </c>
      <c r="G144" s="1">
        <v>1</v>
      </c>
      <c r="H144" s="1"/>
      <c r="I144" s="1"/>
      <c r="J144" s="1"/>
    </row>
    <row r="145" spans="1:10" ht="15.75" customHeight="1">
      <c r="A145" s="1" t="s">
        <v>106</v>
      </c>
      <c r="B145" s="10" t="str">
        <f t="shared" si="7"/>
        <v>Number of employees &gt;100 Asset provision and operationCompensation committee structure/independence</v>
      </c>
      <c r="C145" s="1" t="s">
        <v>614</v>
      </c>
      <c r="D145" s="1"/>
      <c r="E145" s="1"/>
      <c r="F145" s="1" t="s">
        <v>113</v>
      </c>
      <c r="G145" s="1">
        <v>1</v>
      </c>
      <c r="H145" s="1"/>
      <c r="I145" s="1"/>
      <c r="J145" s="1"/>
    </row>
    <row r="146" spans="1:10" ht="15.75" customHeight="1">
      <c r="A146" s="1" t="s">
        <v>106</v>
      </c>
      <c r="B146" s="10" t="str">
        <f t="shared" si="7"/>
        <v>Number of employees &gt;100 Asset provision, maintenance and operationCompensation committee structure/independence</v>
      </c>
      <c r="C146" s="1" t="s">
        <v>615</v>
      </c>
      <c r="D146" s="1"/>
      <c r="E146" s="1"/>
      <c r="F146" s="1" t="s">
        <v>113</v>
      </c>
      <c r="G146" s="1">
        <v>1</v>
      </c>
      <c r="H146" s="1"/>
      <c r="I146" s="1"/>
      <c r="J146" s="1"/>
    </row>
    <row r="147" spans="1:10" ht="15.75" customHeight="1">
      <c r="A147" s="1" t="s">
        <v>106</v>
      </c>
      <c r="B147" s="10" t="str">
        <f t="shared" si="7"/>
        <v>Number of employees 20-100 Asset provisionCompensation committee structure/independence</v>
      </c>
      <c r="C147" s="1" t="s">
        <v>616</v>
      </c>
      <c r="D147" s="1"/>
      <c r="E147" s="1"/>
      <c r="F147" s="1" t="s">
        <v>113</v>
      </c>
      <c r="G147" s="1">
        <v>0</v>
      </c>
      <c r="H147" s="1"/>
      <c r="I147" s="1"/>
      <c r="J147" s="1"/>
    </row>
    <row r="148" spans="1:10" ht="15.75" customHeight="1">
      <c r="A148" s="1" t="s">
        <v>106</v>
      </c>
      <c r="B148" s="10" t="str">
        <f t="shared" si="7"/>
        <v>Number of employees 20-100 Asset provision and maintenanceCompensation committee structure/independence</v>
      </c>
      <c r="C148" s="1" t="s">
        <v>617</v>
      </c>
      <c r="D148" s="1"/>
      <c r="E148" s="1"/>
      <c r="F148" s="1" t="s">
        <v>113</v>
      </c>
      <c r="G148" s="1">
        <v>0.5</v>
      </c>
      <c r="H148" s="1"/>
      <c r="I148" s="1"/>
      <c r="J148" s="1"/>
    </row>
    <row r="149" spans="1:10" ht="15.75" customHeight="1">
      <c r="A149" s="1" t="s">
        <v>106</v>
      </c>
      <c r="B149" s="10" t="str">
        <f t="shared" si="7"/>
        <v>Number of employees 20-100 Asset provision and operationCompensation committee structure/independence</v>
      </c>
      <c r="C149" s="1" t="s">
        <v>618</v>
      </c>
      <c r="D149" s="1"/>
      <c r="E149" s="1"/>
      <c r="F149" s="1" t="s">
        <v>113</v>
      </c>
      <c r="G149" s="1">
        <v>0.5</v>
      </c>
      <c r="H149" s="1"/>
      <c r="I149" s="1"/>
      <c r="J149" s="1"/>
    </row>
    <row r="150" spans="1:10" ht="15.75" customHeight="1">
      <c r="A150" s="1" t="s">
        <v>106</v>
      </c>
      <c r="B150" s="10" t="str">
        <f t="shared" si="7"/>
        <v>Number of employees 20-100 Asset provision, maintenance and operationCompensation committee structure/independence</v>
      </c>
      <c r="C150" s="1" t="s">
        <v>619</v>
      </c>
      <c r="D150" s="1"/>
      <c r="E150" s="1"/>
      <c r="F150" s="1" t="s">
        <v>113</v>
      </c>
      <c r="G150" s="1">
        <v>0.5</v>
      </c>
      <c r="H150" s="1"/>
      <c r="I150" s="1"/>
      <c r="J150" s="1"/>
    </row>
    <row r="151" spans="1:10" ht="15.75" customHeight="1">
      <c r="A151" s="1" t="s">
        <v>106</v>
      </c>
      <c r="B151" s="10" t="str">
        <f t="shared" si="7"/>
        <v>Number of employees &lt;20 Asset provisionCompensation committee structure/independence</v>
      </c>
      <c r="C151" s="1" t="s">
        <v>620</v>
      </c>
      <c r="D151" s="1"/>
      <c r="E151" s="1"/>
      <c r="F151" s="1" t="s">
        <v>113</v>
      </c>
      <c r="G151" s="1">
        <v>0</v>
      </c>
      <c r="H151" s="1"/>
      <c r="I151" s="1"/>
      <c r="J151" s="1"/>
    </row>
    <row r="152" spans="1:10" ht="15.75" customHeight="1">
      <c r="A152" s="1" t="s">
        <v>106</v>
      </c>
      <c r="B152" s="10" t="str">
        <f t="shared" si="7"/>
        <v>Number of employees &lt;20 Asset provision and maintenanceCompensation committee structure/independence</v>
      </c>
      <c r="C152" s="1" t="s">
        <v>621</v>
      </c>
      <c r="D152" s="1"/>
      <c r="E152" s="1"/>
      <c r="F152" s="1" t="s">
        <v>113</v>
      </c>
      <c r="G152" s="1">
        <v>0</v>
      </c>
      <c r="H152" s="1"/>
      <c r="I152" s="1"/>
      <c r="J152" s="1"/>
    </row>
    <row r="153" spans="1:10" ht="15.75" customHeight="1">
      <c r="A153" s="1" t="s">
        <v>106</v>
      </c>
      <c r="B153" s="10" t="str">
        <f t="shared" si="7"/>
        <v>Number of employees &lt;20 Asset provision and operationCompensation committee structure/independence</v>
      </c>
      <c r="C153" s="1" t="s">
        <v>622</v>
      </c>
      <c r="D153" s="1"/>
      <c r="E153" s="1"/>
      <c r="F153" s="1" t="s">
        <v>113</v>
      </c>
      <c r="G153" s="1">
        <v>0</v>
      </c>
      <c r="H153" s="1"/>
      <c r="I153" s="1"/>
      <c r="J153" s="1"/>
    </row>
    <row r="154" spans="1:10" ht="15.75" customHeight="1">
      <c r="A154" s="1" t="s">
        <v>106</v>
      </c>
      <c r="B154" s="10" t="str">
        <f t="shared" si="7"/>
        <v>Number of employees &lt;20 Asset provision, maintenance and operationCompensation committee structure/independence</v>
      </c>
      <c r="C154" s="1" t="s">
        <v>623</v>
      </c>
      <c r="D154" s="1"/>
      <c r="E154" s="1"/>
      <c r="F154" s="1" t="s">
        <v>113</v>
      </c>
      <c r="G154" s="1">
        <v>0</v>
      </c>
      <c r="H154" s="1"/>
      <c r="I154" s="1"/>
      <c r="J154" s="1"/>
    </row>
    <row r="155" spans="1:10" ht="15.75" customHeight="1">
      <c r="A155" s="1"/>
      <c r="B155" s="1"/>
      <c r="C155" s="1"/>
      <c r="D155" s="1"/>
      <c r="E155" s="1"/>
      <c r="F155" s="1"/>
      <c r="G155" s="1"/>
      <c r="H155" s="1"/>
      <c r="I155" s="1"/>
      <c r="J155" s="1"/>
    </row>
    <row r="156" spans="1:10" ht="15.75" customHeight="1">
      <c r="A156" s="1" t="s">
        <v>106</v>
      </c>
      <c r="B156" s="10" t="str">
        <f t="shared" ref="B156:B167" si="8">CONCATENATE(C156,F156)</f>
        <v>Number of employees &gt;100 Asset provisionIndependence of board chair</v>
      </c>
      <c r="C156" s="1" t="s">
        <v>612</v>
      </c>
      <c r="D156" s="1"/>
      <c r="E156" s="1"/>
      <c r="F156" s="1" t="s">
        <v>55</v>
      </c>
      <c r="G156" s="1">
        <v>0.5</v>
      </c>
      <c r="H156" s="1"/>
      <c r="I156" s="1"/>
      <c r="J156" s="1"/>
    </row>
    <row r="157" spans="1:10" ht="15.75" customHeight="1">
      <c r="A157" s="1" t="s">
        <v>106</v>
      </c>
      <c r="B157" s="10" t="str">
        <f t="shared" si="8"/>
        <v>Number of employees &gt;100 Asset provision and maintenanceIndependence of board chair</v>
      </c>
      <c r="C157" s="1" t="s">
        <v>613</v>
      </c>
      <c r="D157" s="1"/>
      <c r="E157" s="1"/>
      <c r="F157" s="1" t="s">
        <v>55</v>
      </c>
      <c r="G157" s="1">
        <v>1</v>
      </c>
      <c r="H157" s="1"/>
      <c r="I157" s="1"/>
      <c r="J157" s="1"/>
    </row>
    <row r="158" spans="1:10" ht="15.75" customHeight="1">
      <c r="A158" s="1" t="s">
        <v>106</v>
      </c>
      <c r="B158" s="10" t="str">
        <f t="shared" si="8"/>
        <v>Number of employees &gt;100 Asset provision and operationIndependence of board chair</v>
      </c>
      <c r="C158" s="1" t="s">
        <v>614</v>
      </c>
      <c r="D158" s="1"/>
      <c r="E158" s="1"/>
      <c r="F158" s="1" t="s">
        <v>55</v>
      </c>
      <c r="G158" s="1">
        <v>1</v>
      </c>
      <c r="H158" s="1"/>
      <c r="I158" s="1"/>
      <c r="J158" s="1"/>
    </row>
    <row r="159" spans="1:10" ht="15.75" customHeight="1">
      <c r="A159" s="1" t="s">
        <v>106</v>
      </c>
      <c r="B159" s="10" t="str">
        <f t="shared" si="8"/>
        <v>Number of employees &gt;100 Asset provision, maintenance and operationIndependence of board chair</v>
      </c>
      <c r="C159" s="1" t="s">
        <v>615</v>
      </c>
      <c r="D159" s="1"/>
      <c r="E159" s="1"/>
      <c r="F159" s="1" t="s">
        <v>55</v>
      </c>
      <c r="G159" s="1">
        <v>1</v>
      </c>
      <c r="H159" s="1"/>
      <c r="I159" s="1"/>
      <c r="J159" s="1"/>
    </row>
    <row r="160" spans="1:10" ht="15.75" customHeight="1">
      <c r="A160" s="1" t="s">
        <v>106</v>
      </c>
      <c r="B160" s="10" t="str">
        <f t="shared" si="8"/>
        <v>Number of employees 20-100 Asset provisionIndependence of board chair</v>
      </c>
      <c r="C160" s="1" t="s">
        <v>616</v>
      </c>
      <c r="D160" s="1"/>
      <c r="E160" s="1"/>
      <c r="F160" s="1" t="s">
        <v>55</v>
      </c>
      <c r="G160" s="1">
        <v>0</v>
      </c>
      <c r="H160" s="1"/>
      <c r="I160" s="1"/>
      <c r="J160" s="1"/>
    </row>
    <row r="161" spans="1:10" ht="15.75" customHeight="1">
      <c r="A161" s="1" t="s">
        <v>106</v>
      </c>
      <c r="B161" s="10" t="str">
        <f t="shared" si="8"/>
        <v>Number of employees 20-100 Asset provision and maintenanceIndependence of board chair</v>
      </c>
      <c r="C161" s="1" t="s">
        <v>617</v>
      </c>
      <c r="D161" s="1"/>
      <c r="E161" s="1"/>
      <c r="F161" s="1" t="s">
        <v>55</v>
      </c>
      <c r="G161" s="1">
        <v>0.5</v>
      </c>
      <c r="H161" s="1"/>
      <c r="I161" s="1"/>
      <c r="J161" s="1"/>
    </row>
    <row r="162" spans="1:10" ht="15.75" customHeight="1">
      <c r="A162" s="1" t="s">
        <v>106</v>
      </c>
      <c r="B162" s="10" t="str">
        <f t="shared" si="8"/>
        <v>Number of employees 20-100 Asset provision and operationIndependence of board chair</v>
      </c>
      <c r="C162" s="1" t="s">
        <v>618</v>
      </c>
      <c r="D162" s="1"/>
      <c r="E162" s="1"/>
      <c r="F162" s="1" t="s">
        <v>55</v>
      </c>
      <c r="G162" s="1">
        <v>0.5</v>
      </c>
      <c r="H162" s="1"/>
      <c r="I162" s="1"/>
      <c r="J162" s="1"/>
    </row>
    <row r="163" spans="1:10" ht="15.75" customHeight="1">
      <c r="A163" s="1" t="s">
        <v>106</v>
      </c>
      <c r="B163" s="10" t="str">
        <f t="shared" si="8"/>
        <v>Number of employees 20-100 Asset provision, maintenance and operationIndependence of board chair</v>
      </c>
      <c r="C163" s="1" t="s">
        <v>619</v>
      </c>
      <c r="D163" s="1"/>
      <c r="E163" s="1"/>
      <c r="F163" s="1" t="s">
        <v>55</v>
      </c>
      <c r="G163" s="1">
        <v>0.5</v>
      </c>
      <c r="H163" s="1"/>
      <c r="I163" s="1"/>
      <c r="J163" s="1"/>
    </row>
    <row r="164" spans="1:10" ht="15.75" customHeight="1">
      <c r="A164" s="1" t="s">
        <v>106</v>
      </c>
      <c r="B164" s="10" t="str">
        <f t="shared" si="8"/>
        <v>Number of employees &lt;20 Asset provisionIndependence of board chair</v>
      </c>
      <c r="C164" s="1" t="s">
        <v>620</v>
      </c>
      <c r="D164" s="1"/>
      <c r="E164" s="1"/>
      <c r="F164" s="1" t="s">
        <v>55</v>
      </c>
      <c r="G164" s="1">
        <v>0</v>
      </c>
      <c r="H164" s="1"/>
      <c r="I164" s="1"/>
      <c r="J164" s="1"/>
    </row>
    <row r="165" spans="1:10" ht="15.75" customHeight="1">
      <c r="A165" s="1" t="s">
        <v>106</v>
      </c>
      <c r="B165" s="10" t="str">
        <f t="shared" si="8"/>
        <v>Number of employees &lt;20 Asset provision and maintenanceIndependence of board chair</v>
      </c>
      <c r="C165" s="1" t="s">
        <v>621</v>
      </c>
      <c r="D165" s="1"/>
      <c r="E165" s="1"/>
      <c r="F165" s="1" t="s">
        <v>55</v>
      </c>
      <c r="G165" s="1">
        <v>0</v>
      </c>
      <c r="H165" s="1"/>
      <c r="I165" s="1"/>
      <c r="J165" s="1"/>
    </row>
    <row r="166" spans="1:10" ht="15.75" customHeight="1">
      <c r="A166" s="1" t="s">
        <v>106</v>
      </c>
      <c r="B166" s="10" t="str">
        <f t="shared" si="8"/>
        <v>Number of employees &lt;20 Asset provision and operationIndependence of board chair</v>
      </c>
      <c r="C166" s="1" t="s">
        <v>622</v>
      </c>
      <c r="D166" s="1"/>
      <c r="E166" s="1"/>
      <c r="F166" s="1" t="s">
        <v>55</v>
      </c>
      <c r="G166" s="1">
        <v>0</v>
      </c>
      <c r="H166" s="1"/>
      <c r="I166" s="1"/>
      <c r="J166" s="1"/>
    </row>
    <row r="167" spans="1:10" ht="15.75" customHeight="1">
      <c r="A167" s="1" t="s">
        <v>106</v>
      </c>
      <c r="B167" s="10" t="str">
        <f t="shared" si="8"/>
        <v>Number of employees &lt;20 Asset provision, maintenance and operationIndependence of board chair</v>
      </c>
      <c r="C167" s="1" t="s">
        <v>623</v>
      </c>
      <c r="D167" s="1"/>
      <c r="E167" s="1"/>
      <c r="F167" s="1" t="s">
        <v>55</v>
      </c>
      <c r="G167" s="1">
        <v>0</v>
      </c>
      <c r="H167" s="1"/>
      <c r="I167" s="1"/>
      <c r="J167" s="1"/>
    </row>
    <row r="168" spans="1:10" ht="15.75" customHeight="1">
      <c r="A168" s="1"/>
      <c r="B168" s="1"/>
      <c r="C168" s="1"/>
      <c r="D168" s="1"/>
      <c r="E168" s="1"/>
      <c r="F168" s="1"/>
      <c r="G168" s="1"/>
      <c r="H168" s="1"/>
      <c r="I168" s="1"/>
      <c r="J168" s="1"/>
    </row>
    <row r="169" spans="1:10" ht="15.75" customHeight="1">
      <c r="A169" s="1"/>
      <c r="B169" s="1"/>
      <c r="C169" s="1"/>
      <c r="D169" s="1"/>
      <c r="E169" s="1"/>
      <c r="F169" s="1"/>
      <c r="G169" s="1"/>
      <c r="H169" s="1"/>
      <c r="I169" s="1"/>
      <c r="J169" s="1"/>
    </row>
    <row r="170" spans="1:10" ht="15.75" customHeight="1">
      <c r="A170" s="1"/>
      <c r="B170" s="1"/>
      <c r="C170" s="1"/>
      <c r="D170" s="1"/>
      <c r="E170" s="1"/>
      <c r="F170" s="1"/>
      <c r="G170" s="1"/>
      <c r="H170" s="1"/>
      <c r="I170" s="1"/>
      <c r="J170" s="1"/>
    </row>
    <row r="171" spans="1:10" ht="15.75" customHeight="1">
      <c r="A171" s="1"/>
      <c r="B171" s="1"/>
      <c r="C171" s="1"/>
      <c r="D171" s="1"/>
      <c r="E171" s="1"/>
      <c r="F171" s="1"/>
      <c r="G171" s="1"/>
      <c r="H171" s="1"/>
      <c r="I171" s="1"/>
      <c r="J171" s="1"/>
    </row>
    <row r="172" spans="1:10" ht="15.75" customHeight="1">
      <c r="A172" s="1"/>
      <c r="B172" s="1"/>
      <c r="C172" s="1"/>
      <c r="D172" s="1"/>
      <c r="E172" s="1"/>
      <c r="F172" s="1"/>
      <c r="G172" s="1"/>
      <c r="H172" s="1"/>
      <c r="I172" s="1"/>
      <c r="J172" s="1"/>
    </row>
    <row r="173" spans="1:10" ht="15.75" customHeight="1">
      <c r="A173" s="1"/>
      <c r="B173" s="1"/>
      <c r="C173" s="1"/>
      <c r="D173" s="1"/>
      <c r="E173" s="1"/>
      <c r="F173" s="1"/>
      <c r="G173" s="1"/>
      <c r="H173" s="1"/>
      <c r="I173" s="1"/>
      <c r="J173" s="1"/>
    </row>
    <row r="174" spans="1:10" ht="15.75" customHeight="1">
      <c r="A174" s="1"/>
      <c r="B174" s="1"/>
      <c r="C174" s="1"/>
      <c r="D174" s="1"/>
      <c r="E174" s="1"/>
      <c r="F174" s="1"/>
      <c r="G174" s="1"/>
      <c r="H174" s="1"/>
      <c r="I174" s="1"/>
      <c r="J174" s="1"/>
    </row>
    <row r="175" spans="1:10" ht="15.75" customHeight="1">
      <c r="A175" s="1"/>
      <c r="B175" s="1"/>
      <c r="C175" s="1"/>
      <c r="D175" s="1"/>
      <c r="E175" s="1"/>
      <c r="F175" s="1"/>
      <c r="G175" s="1"/>
      <c r="H175" s="1"/>
      <c r="I175" s="1"/>
      <c r="J175" s="1"/>
    </row>
    <row r="176" spans="1:10" ht="15.75" customHeight="1">
      <c r="A176" s="1"/>
      <c r="B176" s="1"/>
      <c r="C176" s="1"/>
      <c r="D176" s="1"/>
      <c r="E176" s="1"/>
      <c r="F176" s="1"/>
      <c r="G176" s="1"/>
      <c r="H176" s="1"/>
      <c r="I176" s="1"/>
      <c r="J176" s="1"/>
    </row>
    <row r="177" spans="1:10" ht="15.75" customHeight="1">
      <c r="A177" s="1"/>
      <c r="B177" s="1"/>
      <c r="C177" s="1"/>
      <c r="D177" s="1"/>
      <c r="E177" s="1"/>
      <c r="F177" s="1"/>
      <c r="G177" s="1"/>
      <c r="H177" s="1"/>
      <c r="I177" s="1"/>
      <c r="J177" s="1"/>
    </row>
    <row r="178" spans="1:10" ht="15.75" customHeight="1">
      <c r="A178" s="1"/>
      <c r="B178" s="1"/>
      <c r="C178" s="1"/>
      <c r="D178" s="1"/>
      <c r="E178" s="1"/>
      <c r="F178" s="1"/>
      <c r="G178" s="1"/>
      <c r="H178" s="1"/>
      <c r="I178" s="1"/>
      <c r="J178" s="1"/>
    </row>
    <row r="179" spans="1:10" ht="15.75" customHeight="1">
      <c r="A179" s="1"/>
      <c r="B179" s="1"/>
      <c r="C179" s="1"/>
      <c r="D179" s="1"/>
      <c r="E179" s="1"/>
      <c r="F179" s="1"/>
      <c r="G179" s="1"/>
      <c r="H179" s="1"/>
      <c r="I179" s="1"/>
      <c r="J179" s="1"/>
    </row>
    <row r="180" spans="1:10" ht="15.75" customHeight="1">
      <c r="A180" s="1"/>
      <c r="B180" s="1"/>
      <c r="C180" s="1"/>
      <c r="D180" s="1"/>
      <c r="E180" s="1"/>
      <c r="F180" s="1"/>
      <c r="G180" s="1"/>
      <c r="H180" s="1"/>
      <c r="I180" s="1"/>
      <c r="J180" s="1"/>
    </row>
    <row r="181" spans="1:10" ht="15.75" customHeight="1">
      <c r="A181" s="1"/>
      <c r="B181" s="1"/>
      <c r="C181" s="1"/>
      <c r="D181" s="1"/>
      <c r="E181" s="1"/>
      <c r="F181" s="1"/>
      <c r="G181" s="1"/>
      <c r="H181" s="1"/>
      <c r="I181" s="1"/>
      <c r="J181" s="1"/>
    </row>
    <row r="182" spans="1:10" ht="15.75" customHeight="1"/>
    <row r="183" spans="1:10" ht="15.75" customHeight="1"/>
    <row r="184" spans="1:10" ht="15.75" customHeight="1"/>
    <row r="185" spans="1:10" ht="15.75" customHeight="1"/>
    <row r="186" spans="1:10" ht="15.75" customHeight="1"/>
    <row r="187" spans="1:10" ht="15.75" customHeight="1"/>
    <row r="188" spans="1:10" ht="15.75" customHeight="1"/>
    <row r="189" spans="1:10" ht="15.75" customHeight="1"/>
    <row r="190" spans="1:10" ht="15.75" customHeight="1"/>
    <row r="191" spans="1:10" ht="15.75" customHeight="1"/>
    <row r="192" spans="1:10"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G70" xr:uid="{00000000-0009-0000-0000-000002000000}"/>
  <phoneticPr fontId="25" type="noConversion"/>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outlinePr summaryBelow="0" summaryRight="0"/>
  </sheetPr>
  <dimension ref="A1:L2141"/>
  <sheetViews>
    <sheetView topLeftCell="C344" zoomScale="85" zoomScaleNormal="85" workbookViewId="0">
      <selection activeCell="C2143" sqref="C2143"/>
    </sheetView>
  </sheetViews>
  <sheetFormatPr defaultColWidth="14.36328125" defaultRowHeight="15" customHeight="1"/>
  <cols>
    <col min="1" max="2" width="14.36328125" style="1" customWidth="1"/>
    <col min="3" max="4" width="90.08984375" style="1" customWidth="1"/>
    <col min="5" max="5" width="15.36328125" style="1" customWidth="1"/>
    <col min="6" max="6" width="17.81640625" style="1" customWidth="1"/>
    <col min="7" max="9" width="14.36328125" style="1"/>
    <col min="10" max="10" width="14.36328125" style="512"/>
    <col min="11" max="16384" width="14.36328125" style="359"/>
  </cols>
  <sheetData>
    <row r="1" spans="1:10" ht="15.75" customHeight="1">
      <c r="A1" s="1" t="s">
        <v>119</v>
      </c>
      <c r="B1" s="3" t="s">
        <v>120</v>
      </c>
      <c r="D1" s="1" t="s">
        <v>121</v>
      </c>
      <c r="E1" s="1" t="s">
        <v>122</v>
      </c>
      <c r="F1" s="1" t="s">
        <v>123</v>
      </c>
      <c r="G1" s="1" t="s">
        <v>124</v>
      </c>
      <c r="H1" s="1" t="s">
        <v>125</v>
      </c>
      <c r="I1" s="449" t="s">
        <v>126</v>
      </c>
      <c r="J1" s="498" t="s">
        <v>127</v>
      </c>
    </row>
    <row r="2" spans="1:10" ht="15.75" customHeight="1">
      <c r="A2" s="1" t="s">
        <v>128</v>
      </c>
      <c r="B2" s="3">
        <v>39</v>
      </c>
      <c r="C2" s="1" t="str">
        <f t="shared" ref="C2:C256" si="0">CONCATENATE(D2,F2)</f>
        <v>Data InfrastructureAir pollution</v>
      </c>
      <c r="D2" s="1" t="s">
        <v>131</v>
      </c>
      <c r="E2" s="1" t="s">
        <v>6</v>
      </c>
      <c r="F2" s="1" t="s">
        <v>66</v>
      </c>
      <c r="G2" s="1">
        <v>0</v>
      </c>
      <c r="H2" s="1">
        <v>0.5</v>
      </c>
      <c r="I2" s="1" t="e">
        <v>#N/A</v>
      </c>
      <c r="J2" s="499">
        <v>0</v>
      </c>
    </row>
    <row r="3" spans="1:10" ht="15.75" customHeight="1">
      <c r="A3" s="1" t="s">
        <v>128</v>
      </c>
      <c r="B3" s="3">
        <v>40</v>
      </c>
      <c r="C3" s="1" t="str">
        <f t="shared" si="0"/>
        <v>Data Infrastructure: Data StorageAir pollution</v>
      </c>
      <c r="D3" s="1" t="s">
        <v>132</v>
      </c>
      <c r="E3" s="1" t="s">
        <v>6</v>
      </c>
      <c r="F3" s="1" t="s">
        <v>66</v>
      </c>
      <c r="G3" s="1">
        <v>0</v>
      </c>
      <c r="H3" s="1">
        <v>0.5</v>
      </c>
      <c r="I3" s="1" t="e">
        <v>#N/A</v>
      </c>
      <c r="J3" s="499">
        <v>0</v>
      </c>
    </row>
    <row r="4" spans="1:10" ht="15.75" customHeight="1">
      <c r="A4" s="1" t="s">
        <v>128</v>
      </c>
      <c r="B4" s="3" t="s">
        <v>133</v>
      </c>
      <c r="C4" s="1" t="str">
        <f t="shared" si="0"/>
        <v>Data Infrastructure: Data Storage: Data CentersAir pollution</v>
      </c>
      <c r="D4" s="1" t="s">
        <v>134</v>
      </c>
      <c r="E4" s="1" t="s">
        <v>6</v>
      </c>
      <c r="F4" s="1" t="s">
        <v>66</v>
      </c>
      <c r="G4" s="1">
        <v>0</v>
      </c>
      <c r="H4" s="1">
        <v>0.5</v>
      </c>
      <c r="I4" s="1" t="e">
        <v>#N/A</v>
      </c>
      <c r="J4" s="499">
        <v>0</v>
      </c>
    </row>
    <row r="5" spans="1:10" ht="15.75" customHeight="1">
      <c r="A5" s="1" t="s">
        <v>128</v>
      </c>
      <c r="B5" s="3">
        <v>130</v>
      </c>
      <c r="C5" s="1" t="str">
        <f t="shared" si="0"/>
        <v>Data Infrastructure: Data Storage: OtherAir pollution</v>
      </c>
      <c r="D5" s="1" t="s">
        <v>135</v>
      </c>
      <c r="E5" s="1" t="s">
        <v>6</v>
      </c>
      <c r="F5" s="1" t="s">
        <v>66</v>
      </c>
      <c r="G5" s="1">
        <v>0</v>
      </c>
      <c r="H5" s="1">
        <v>0.5</v>
      </c>
      <c r="I5" s="1" t="e">
        <v>#N/A</v>
      </c>
      <c r="J5" s="499">
        <v>0</v>
      </c>
    </row>
    <row r="6" spans="1:10" ht="15.75" customHeight="1">
      <c r="A6" s="1" t="s">
        <v>128</v>
      </c>
      <c r="B6" s="3">
        <v>168</v>
      </c>
      <c r="C6" s="1" t="str">
        <f t="shared" si="0"/>
        <v>Data Infrastructure: Data TransmissionAir pollution</v>
      </c>
      <c r="D6" s="1" t="s">
        <v>137</v>
      </c>
      <c r="E6" s="1" t="s">
        <v>6</v>
      </c>
      <c r="F6" s="1" t="s">
        <v>66</v>
      </c>
      <c r="G6" s="1">
        <v>0</v>
      </c>
      <c r="H6" s="1">
        <v>0.5</v>
      </c>
      <c r="I6" s="1" t="e">
        <v>#N/A</v>
      </c>
      <c r="J6" s="499">
        <v>0</v>
      </c>
    </row>
    <row r="7" spans="1:10" ht="15.75" customHeight="1">
      <c r="A7" s="1" t="s">
        <v>128</v>
      </c>
      <c r="B7" s="3">
        <v>169</v>
      </c>
      <c r="C7" s="1" t="str">
        <f t="shared" si="0"/>
        <v>Data Infrastructure: Data Transmission: Communication SatellitesAir pollution</v>
      </c>
      <c r="D7" s="1" t="s">
        <v>138</v>
      </c>
      <c r="E7" s="1" t="s">
        <v>6</v>
      </c>
      <c r="F7" s="1" t="s">
        <v>66</v>
      </c>
      <c r="G7" s="1">
        <v>0</v>
      </c>
      <c r="H7" s="1">
        <v>0.5</v>
      </c>
      <c r="I7" s="1" t="e">
        <v>#N/A</v>
      </c>
      <c r="J7" s="500">
        <v>0</v>
      </c>
    </row>
    <row r="8" spans="1:10" ht="15.75" customHeight="1">
      <c r="A8" s="1" t="s">
        <v>128</v>
      </c>
      <c r="B8" s="3">
        <v>14</v>
      </c>
      <c r="C8" s="1" t="str">
        <f t="shared" si="0"/>
        <v>Data Infrastructure: Data Transmission: Fibre networksAir pollution</v>
      </c>
      <c r="D8" s="461" t="s">
        <v>139</v>
      </c>
      <c r="F8" s="1" t="s">
        <v>66</v>
      </c>
      <c r="H8" s="1" t="e">
        <f>VLOOKUP(D8,#REF!,2,FALSE)</f>
        <v>#REF!</v>
      </c>
      <c r="I8" s="1" t="e">
        <v>#N/A</v>
      </c>
      <c r="J8" s="499">
        <v>0</v>
      </c>
    </row>
    <row r="9" spans="1:10" ht="15.75" customHeight="1">
      <c r="A9" s="1" t="s">
        <v>128</v>
      </c>
      <c r="B9" s="3">
        <v>170</v>
      </c>
      <c r="C9" s="1" t="str">
        <f t="shared" si="0"/>
        <v>Data Infrastructure: Data Transmission: Long-Distance CablesAir pollution</v>
      </c>
      <c r="D9" s="1" t="s">
        <v>141</v>
      </c>
      <c r="E9" s="1" t="s">
        <v>6</v>
      </c>
      <c r="F9" s="1" t="s">
        <v>66</v>
      </c>
      <c r="G9" s="1">
        <v>0</v>
      </c>
      <c r="H9" s="1">
        <v>0.5</v>
      </c>
      <c r="I9" s="1" t="e">
        <v>#N/A</v>
      </c>
      <c r="J9" s="499">
        <v>0</v>
      </c>
    </row>
    <row r="10" spans="1:10" ht="15.75" customHeight="1">
      <c r="A10" s="1" t="s">
        <v>128</v>
      </c>
      <c r="B10" s="3">
        <v>131</v>
      </c>
      <c r="C10" s="1" t="str">
        <f t="shared" si="0"/>
        <v>Data Infrastructure: Data Transmission: OtherAir pollution</v>
      </c>
      <c r="D10" s="1" t="s">
        <v>142</v>
      </c>
      <c r="E10" s="1" t="s">
        <v>6</v>
      </c>
      <c r="F10" s="1" t="s">
        <v>66</v>
      </c>
      <c r="G10" s="1">
        <v>0</v>
      </c>
      <c r="H10" s="1">
        <v>0.5</v>
      </c>
      <c r="I10" s="1" t="e">
        <v>#N/A</v>
      </c>
      <c r="J10" s="499">
        <v>0</v>
      </c>
    </row>
    <row r="11" spans="1:10" ht="15.75" customHeight="1">
      <c r="A11" s="1" t="s">
        <v>128</v>
      </c>
      <c r="B11" s="3">
        <v>115</v>
      </c>
      <c r="C11" s="1" t="str">
        <f t="shared" si="0"/>
        <v>Data Infrastructure: Data Transmission: Smart metersAir pollution</v>
      </c>
      <c r="D11" s="461" t="s">
        <v>143</v>
      </c>
      <c r="F11" s="1" t="s">
        <v>66</v>
      </c>
      <c r="H11" s="1" t="e">
        <f>VLOOKUP(D11,#REF!,2,FALSE)</f>
        <v>#REF!</v>
      </c>
      <c r="I11" s="1" t="e">
        <v>#N/A</v>
      </c>
      <c r="J11" s="499">
        <v>0</v>
      </c>
    </row>
    <row r="12" spans="1:10" ht="15.75" customHeight="1">
      <c r="A12" s="1" t="s">
        <v>128</v>
      </c>
      <c r="B12" s="3">
        <v>212</v>
      </c>
      <c r="C12" s="1" t="str">
        <f t="shared" si="0"/>
        <v>Data Infrastructure: Data Transmission: Telecom TowersAir pollution</v>
      </c>
      <c r="D12" s="1" t="s">
        <v>144</v>
      </c>
      <c r="E12" s="1" t="s">
        <v>6</v>
      </c>
      <c r="F12" s="1" t="s">
        <v>66</v>
      </c>
      <c r="G12" s="1">
        <v>0</v>
      </c>
      <c r="H12" s="1">
        <v>0.5</v>
      </c>
      <c r="I12" s="1" t="e">
        <v>#N/A</v>
      </c>
      <c r="J12" s="499">
        <v>0</v>
      </c>
    </row>
    <row r="13" spans="1:10" ht="15.75" customHeight="1">
      <c r="A13" s="1" t="s">
        <v>128</v>
      </c>
      <c r="B13" s="3" t="s">
        <v>145</v>
      </c>
      <c r="C13" s="1" t="str">
        <f t="shared" si="0"/>
        <v>Data Infrastructure: Data Other: Air pollution</v>
      </c>
      <c r="D13" s="1" t="s">
        <v>2110</v>
      </c>
      <c r="E13" s="1" t="s">
        <v>6</v>
      </c>
      <c r="F13" s="1" t="s">
        <v>66</v>
      </c>
      <c r="G13" s="1">
        <v>0</v>
      </c>
      <c r="H13" s="1">
        <v>0.5</v>
      </c>
      <c r="I13" s="1" t="e">
        <v>#N/A</v>
      </c>
      <c r="J13" s="499">
        <v>0</v>
      </c>
    </row>
    <row r="14" spans="1:10" ht="15.75" customHeight="1">
      <c r="A14" s="1" t="s">
        <v>128</v>
      </c>
      <c r="B14" s="3">
        <v>120</v>
      </c>
      <c r="C14" s="1" t="str">
        <f t="shared" si="0"/>
        <v>Diversified: : Air pollution</v>
      </c>
      <c r="D14" s="1" t="s">
        <v>762</v>
      </c>
      <c r="E14" s="1" t="s">
        <v>6</v>
      </c>
      <c r="F14" s="1" t="s">
        <v>66</v>
      </c>
      <c r="G14" s="1">
        <v>1</v>
      </c>
      <c r="H14" s="1">
        <v>1</v>
      </c>
      <c r="I14" s="1" t="e">
        <v>#N/A</v>
      </c>
      <c r="J14" s="499">
        <v>1</v>
      </c>
    </row>
    <row r="15" spans="1:10" ht="15.75" customHeight="1">
      <c r="A15" s="1" t="s">
        <v>128</v>
      </c>
      <c r="B15" s="3">
        <v>127</v>
      </c>
      <c r="C15" s="1" t="str">
        <f t="shared" si="0"/>
        <v>Energy and Water ResourcesAir pollution</v>
      </c>
      <c r="D15" s="1" t="s">
        <v>148</v>
      </c>
      <c r="E15" s="1" t="s">
        <v>6</v>
      </c>
      <c r="F15" s="1" t="s">
        <v>66</v>
      </c>
      <c r="G15" s="1">
        <v>2</v>
      </c>
      <c r="H15" s="1">
        <v>2</v>
      </c>
      <c r="I15" s="1" t="e">
        <v>#N/A</v>
      </c>
      <c r="J15" s="499">
        <v>2</v>
      </c>
    </row>
    <row r="16" spans="1:10" ht="15.75" customHeight="1">
      <c r="A16" s="1" t="s">
        <v>128</v>
      </c>
      <c r="B16" s="3">
        <v>204</v>
      </c>
      <c r="C16" s="1" t="str">
        <f t="shared" si="0"/>
        <v>Energy and Water Resources: Energy Resource Processing CompaniesAir pollution</v>
      </c>
      <c r="D16" s="1" t="s">
        <v>150</v>
      </c>
      <c r="E16" s="1" t="s">
        <v>6</v>
      </c>
      <c r="F16" s="1" t="s">
        <v>66</v>
      </c>
      <c r="G16" s="1">
        <v>2</v>
      </c>
      <c r="H16" s="1">
        <v>2</v>
      </c>
      <c r="I16" s="1" t="e">
        <v>#N/A</v>
      </c>
      <c r="J16" s="499">
        <v>2</v>
      </c>
    </row>
    <row r="17" spans="1:10" ht="15.75" customHeight="1">
      <c r="A17" s="1" t="s">
        <v>128</v>
      </c>
      <c r="B17" s="3">
        <v>191</v>
      </c>
      <c r="C17" s="1" t="str">
        <f t="shared" si="0"/>
        <v>Energy and Water Resources: Energy Resource Processing Companies: Crude Oil RefineryAir pollution</v>
      </c>
      <c r="D17" s="1" t="s">
        <v>151</v>
      </c>
      <c r="E17" s="1" t="s">
        <v>6</v>
      </c>
      <c r="F17" s="1" t="s">
        <v>66</v>
      </c>
      <c r="G17" s="1">
        <v>2</v>
      </c>
      <c r="H17" s="1">
        <v>2</v>
      </c>
      <c r="I17" s="1" t="e">
        <v>#N/A</v>
      </c>
      <c r="J17" s="499">
        <v>2</v>
      </c>
    </row>
    <row r="18" spans="1:10" ht="15.75" customHeight="1">
      <c r="A18" s="1" t="s">
        <v>128</v>
      </c>
      <c r="B18" s="3">
        <v>234</v>
      </c>
      <c r="C18" s="1" t="str">
        <f t="shared" si="0"/>
        <v>Energy and Water Resources: Energy Resource Processing Companies: LNG - LiquefactionAir pollution</v>
      </c>
      <c r="D18" s="1" t="s">
        <v>152</v>
      </c>
      <c r="E18" s="1" t="s">
        <v>6</v>
      </c>
      <c r="F18" s="1" t="s">
        <v>66</v>
      </c>
      <c r="G18" s="1">
        <v>2</v>
      </c>
      <c r="H18" s="1">
        <v>2</v>
      </c>
      <c r="I18" s="1" t="e">
        <v>#N/A</v>
      </c>
      <c r="J18" s="499">
        <v>2</v>
      </c>
    </row>
    <row r="19" spans="1:10" ht="15.75" customHeight="1">
      <c r="A19" s="1" t="s">
        <v>128</v>
      </c>
      <c r="B19" s="3">
        <v>233</v>
      </c>
      <c r="C19" s="1" t="str">
        <f t="shared" si="0"/>
        <v>Energy and Water Resources: Energy Resource Processing Companies: LNG - RegasificationAir pollution</v>
      </c>
      <c r="D19" s="1" t="s">
        <v>153</v>
      </c>
      <c r="E19" s="1" t="s">
        <v>6</v>
      </c>
      <c r="F19" s="1" t="s">
        <v>66</v>
      </c>
      <c r="G19" s="1">
        <v>2</v>
      </c>
      <c r="H19" s="1">
        <v>2</v>
      </c>
      <c r="I19" s="1" t="e">
        <v>#N/A</v>
      </c>
      <c r="J19" s="499">
        <v>2</v>
      </c>
    </row>
    <row r="20" spans="1:10" ht="15.75" customHeight="1">
      <c r="A20" s="1" t="s">
        <v>128</v>
      </c>
      <c r="B20" s="3">
        <v>110</v>
      </c>
      <c r="C20" s="1" t="str">
        <f t="shared" si="0"/>
        <v>Energy and Water Resources: Energy Resource Processing Companies: OtherAir pollution</v>
      </c>
      <c r="D20" s="1" t="s">
        <v>154</v>
      </c>
      <c r="E20" s="1" t="s">
        <v>6</v>
      </c>
      <c r="F20" s="1" t="s">
        <v>66</v>
      </c>
      <c r="G20" s="1">
        <v>2</v>
      </c>
      <c r="H20" s="1">
        <v>2</v>
      </c>
      <c r="I20" s="1" t="e">
        <v>#N/A</v>
      </c>
      <c r="J20" s="499">
        <v>2</v>
      </c>
    </row>
    <row r="21" spans="1:10" ht="15.75" customHeight="1">
      <c r="A21" s="1" t="s">
        <v>128</v>
      </c>
      <c r="B21" s="3">
        <v>128</v>
      </c>
      <c r="C21" s="1" t="str">
        <f t="shared" si="0"/>
        <v>Energy and Water Resources: Energy Resource Storage CompaniesAir pollution</v>
      </c>
      <c r="D21" s="1" t="s">
        <v>155</v>
      </c>
      <c r="E21" s="1" t="s">
        <v>6</v>
      </c>
      <c r="F21" s="1" t="s">
        <v>66</v>
      </c>
      <c r="G21" s="1">
        <v>2</v>
      </c>
      <c r="H21" s="1">
        <v>2</v>
      </c>
      <c r="I21" s="1" t="e">
        <v>#N/A</v>
      </c>
      <c r="J21" s="499">
        <v>2</v>
      </c>
    </row>
    <row r="22" spans="1:10" ht="15.75" customHeight="1">
      <c r="A22" s="1" t="s">
        <v>128</v>
      </c>
      <c r="B22" s="3">
        <v>167</v>
      </c>
      <c r="C22" s="1" t="str">
        <f t="shared" si="0"/>
        <v>Energy and Water Resources: Energy Resource Storage Companies: Floating Storage Units - FSUAir pollution</v>
      </c>
      <c r="D22" s="1" t="s">
        <v>156</v>
      </c>
      <c r="F22" s="1" t="s">
        <v>66</v>
      </c>
      <c r="H22" s="1">
        <v>2</v>
      </c>
      <c r="I22" s="1" t="e">
        <v>#N/A</v>
      </c>
      <c r="J22" s="499">
        <v>2</v>
      </c>
    </row>
    <row r="23" spans="1:10" ht="15.75" customHeight="1">
      <c r="A23" s="1" t="s">
        <v>128</v>
      </c>
      <c r="B23" s="3">
        <v>165</v>
      </c>
      <c r="C23" s="1" t="str">
        <f t="shared" si="0"/>
        <v>Energy and Water Resources: Energy Resource Storage Companies: Gas StorageAir pollution</v>
      </c>
      <c r="D23" s="1" t="s">
        <v>158</v>
      </c>
      <c r="E23" s="1" t="s">
        <v>6</v>
      </c>
      <c r="F23" s="1" t="s">
        <v>66</v>
      </c>
      <c r="G23" s="1">
        <v>2</v>
      </c>
      <c r="H23" s="1">
        <v>2</v>
      </c>
      <c r="I23" s="1" t="e">
        <v>#N/A</v>
      </c>
      <c r="J23" s="499">
        <v>2</v>
      </c>
    </row>
    <row r="24" spans="1:10" ht="15.75" customHeight="1">
      <c r="A24" s="1" t="s">
        <v>128</v>
      </c>
      <c r="B24" s="3">
        <v>166</v>
      </c>
      <c r="C24" s="1" t="str">
        <f t="shared" si="0"/>
        <v>Energy and Water Resources: Energy Resource Storage Companies: Liquid StorageAir pollution</v>
      </c>
      <c r="D24" s="1" t="s">
        <v>159</v>
      </c>
      <c r="E24" s="1" t="s">
        <v>6</v>
      </c>
      <c r="F24" s="1" t="s">
        <v>66</v>
      </c>
      <c r="G24" s="1">
        <v>2</v>
      </c>
      <c r="H24" s="1">
        <v>2</v>
      </c>
      <c r="I24" s="1" t="e">
        <v>#N/A</v>
      </c>
      <c r="J24" s="499">
        <v>2</v>
      </c>
    </row>
    <row r="25" spans="1:10" ht="15.75" customHeight="1">
      <c r="A25" s="1" t="s">
        <v>128</v>
      </c>
      <c r="B25" s="3">
        <v>213</v>
      </c>
      <c r="C25" s="1" t="str">
        <f t="shared" si="0"/>
        <v>Energy and Water Resources: Energy Resource Storage Companies: Other StorageAir pollution</v>
      </c>
      <c r="D25" s="1" t="s">
        <v>160</v>
      </c>
      <c r="E25" s="1" t="s">
        <v>6</v>
      </c>
      <c r="F25" s="1" t="s">
        <v>66</v>
      </c>
      <c r="G25" s="1">
        <v>2</v>
      </c>
      <c r="H25" s="1">
        <v>2</v>
      </c>
      <c r="I25" s="1" t="e">
        <v>#N/A</v>
      </c>
      <c r="J25" s="499">
        <v>2</v>
      </c>
    </row>
    <row r="26" spans="1:10" ht="15.75" customHeight="1">
      <c r="A26" s="1" t="s">
        <v>128</v>
      </c>
      <c r="B26" s="3">
        <v>129</v>
      </c>
      <c r="C26" s="1" t="str">
        <f t="shared" si="0"/>
        <v>Energy and Water Resources: Natural Resources Transportation CompaniesAir pollution</v>
      </c>
      <c r="D26" s="1" t="s">
        <v>161</v>
      </c>
      <c r="E26" s="1" t="s">
        <v>6</v>
      </c>
      <c r="F26" s="1" t="s">
        <v>66</v>
      </c>
      <c r="G26" s="1">
        <v>1</v>
      </c>
      <c r="H26" s="1">
        <v>1</v>
      </c>
      <c r="I26" s="1" t="e">
        <v>#N/A</v>
      </c>
      <c r="J26" s="499">
        <v>1</v>
      </c>
    </row>
    <row r="27" spans="1:10" ht="15.75" customHeight="1">
      <c r="A27" s="1" t="s">
        <v>128</v>
      </c>
      <c r="B27" s="3">
        <v>21</v>
      </c>
      <c r="C27" s="1" t="str">
        <f t="shared" si="0"/>
        <v>Energy and Water Resources: Natural Resources Transportation Companies: Gas PipelineAir pollution</v>
      </c>
      <c r="D27" s="1" t="s">
        <v>162</v>
      </c>
      <c r="E27" s="1" t="s">
        <v>6</v>
      </c>
      <c r="F27" s="1" t="s">
        <v>66</v>
      </c>
      <c r="G27" s="1">
        <v>1</v>
      </c>
      <c r="H27" s="1">
        <v>1</v>
      </c>
      <c r="I27" s="1" t="e">
        <v>#N/A</v>
      </c>
      <c r="J27" s="499">
        <v>1</v>
      </c>
    </row>
    <row r="28" spans="1:10" ht="15.75" customHeight="1">
      <c r="A28" s="1" t="s">
        <v>128</v>
      </c>
      <c r="B28" s="3">
        <v>35</v>
      </c>
      <c r="C28" s="1" t="str">
        <f t="shared" si="0"/>
        <v>Energy and Water Resources: Natural Resources Transportation Companies: LNG ShipsAir pollution</v>
      </c>
      <c r="D28" s="1" t="s">
        <v>163</v>
      </c>
      <c r="F28" s="1" t="s">
        <v>66</v>
      </c>
      <c r="H28" s="1">
        <v>2</v>
      </c>
      <c r="I28" s="1" t="e">
        <v>#N/A</v>
      </c>
      <c r="J28" s="499">
        <v>2</v>
      </c>
    </row>
    <row r="29" spans="1:10" ht="15.75" customHeight="1">
      <c r="A29" s="1" t="s">
        <v>128</v>
      </c>
      <c r="B29" s="3">
        <v>36</v>
      </c>
      <c r="C29" s="1" t="str">
        <f t="shared" si="0"/>
        <v>Energy and Water Resources: Natural Resources Transportation Companies: Oil PipelineAir pollution</v>
      </c>
      <c r="D29" s="1" t="s">
        <v>164</v>
      </c>
      <c r="E29" s="1" t="s">
        <v>6</v>
      </c>
      <c r="F29" s="1" t="s">
        <v>66</v>
      </c>
      <c r="G29" s="1">
        <v>1</v>
      </c>
      <c r="H29" s="1">
        <v>1</v>
      </c>
      <c r="I29" s="1" t="e">
        <v>#N/A</v>
      </c>
      <c r="J29" s="499">
        <v>1</v>
      </c>
    </row>
    <row r="30" spans="1:10" ht="15.75" customHeight="1">
      <c r="A30" s="1" t="s">
        <v>128</v>
      </c>
      <c r="B30" s="3">
        <v>214</v>
      </c>
      <c r="C30" s="1" t="str">
        <f t="shared" si="0"/>
        <v>Energy and Water Resources: Natural Resources Transportation Companies: OtherAir pollution</v>
      </c>
      <c r="D30" s="1" t="s">
        <v>166</v>
      </c>
      <c r="E30" s="1" t="s">
        <v>6</v>
      </c>
      <c r="F30" s="1" t="s">
        <v>66</v>
      </c>
      <c r="G30" s="1">
        <v>1</v>
      </c>
      <c r="H30" s="1">
        <v>1</v>
      </c>
      <c r="I30" s="1" t="e">
        <v>#N/A</v>
      </c>
      <c r="J30" s="499">
        <v>1</v>
      </c>
    </row>
    <row r="31" spans="1:10" ht="15.75" customHeight="1">
      <c r="A31" s="1" t="s">
        <v>128</v>
      </c>
      <c r="B31" s="3">
        <v>119</v>
      </c>
      <c r="C31" s="1" t="str">
        <f t="shared" si="0"/>
        <v>Energy and Water Resources: Natural Resources Transportation Companies: Wastewater PipelineAir pollution</v>
      </c>
      <c r="D31" s="1" t="s">
        <v>167</v>
      </c>
      <c r="E31" s="1" t="s">
        <v>6</v>
      </c>
      <c r="F31" s="1" t="s">
        <v>66</v>
      </c>
      <c r="G31" s="1">
        <v>1</v>
      </c>
      <c r="H31" s="1">
        <v>1</v>
      </c>
      <c r="I31" s="1" t="e">
        <v>#N/A</v>
      </c>
      <c r="J31" s="499">
        <v>1</v>
      </c>
    </row>
    <row r="32" spans="1:10" ht="15.75" customHeight="1">
      <c r="A32" s="1" t="s">
        <v>128</v>
      </c>
      <c r="B32" s="3">
        <v>11</v>
      </c>
      <c r="C32" s="1" t="str">
        <f t="shared" si="0"/>
        <v>Energy and Water Resources: Natural Resources Transportation Companies: Water PipelineAir pollution</v>
      </c>
      <c r="D32" s="1" t="s">
        <v>168</v>
      </c>
      <c r="E32" s="1" t="s">
        <v>6</v>
      </c>
      <c r="F32" s="1" t="s">
        <v>66</v>
      </c>
      <c r="G32" s="1">
        <v>1</v>
      </c>
      <c r="H32" s="1">
        <v>1</v>
      </c>
      <c r="I32" s="1" t="e">
        <v>#N/A</v>
      </c>
      <c r="J32" s="499">
        <v>1</v>
      </c>
    </row>
    <row r="33" spans="1:10" ht="15.75" customHeight="1">
      <c r="A33" s="1" t="s">
        <v>128</v>
      </c>
      <c r="B33" s="3">
        <v>37</v>
      </c>
      <c r="C33" s="1" t="str">
        <f t="shared" si="0"/>
        <v>Energy and Water Resources: Other: Air pollution</v>
      </c>
      <c r="D33" s="1" t="s">
        <v>764</v>
      </c>
      <c r="E33" s="1" t="s">
        <v>6</v>
      </c>
      <c r="F33" s="1" t="s">
        <v>66</v>
      </c>
      <c r="G33" s="1">
        <v>2</v>
      </c>
      <c r="H33" s="1">
        <v>2</v>
      </c>
      <c r="I33" s="1" t="e">
        <v>#N/A</v>
      </c>
      <c r="J33" s="499">
        <v>2</v>
      </c>
    </row>
    <row r="34" spans="1:10" ht="15.75" customHeight="1">
      <c r="A34" s="1" t="s">
        <v>128</v>
      </c>
      <c r="B34" s="3">
        <v>38</v>
      </c>
      <c r="C34" s="1" t="str">
        <f t="shared" si="0"/>
        <v>Environmental ServicesAir pollution</v>
      </c>
      <c r="D34" s="1" t="s">
        <v>169</v>
      </c>
      <c r="E34" s="1" t="s">
        <v>6</v>
      </c>
      <c r="F34" s="1" t="s">
        <v>66</v>
      </c>
      <c r="G34" s="1">
        <v>1</v>
      </c>
      <c r="H34" s="1">
        <v>1</v>
      </c>
      <c r="I34" s="1" t="e">
        <v>#N/A</v>
      </c>
      <c r="J34" s="499">
        <v>1</v>
      </c>
    </row>
    <row r="35" spans="1:10" ht="15.75" customHeight="1">
      <c r="A35" s="1" t="s">
        <v>128</v>
      </c>
      <c r="B35" s="3">
        <v>19</v>
      </c>
      <c r="C35" s="1" t="str">
        <f t="shared" si="0"/>
        <v>Environmental Services: Environmental ManagementAir pollution</v>
      </c>
      <c r="D35" s="1" t="s">
        <v>170</v>
      </c>
      <c r="E35" s="1" t="s">
        <v>6</v>
      </c>
      <c r="F35" s="1" t="s">
        <v>66</v>
      </c>
      <c r="G35" s="1">
        <v>0</v>
      </c>
      <c r="H35" s="1">
        <v>0.5</v>
      </c>
      <c r="I35" s="1" t="e">
        <v>#N/A</v>
      </c>
      <c r="J35" s="499">
        <v>0</v>
      </c>
    </row>
    <row r="36" spans="1:10" ht="15.75" customHeight="1">
      <c r="A36" s="1" t="s">
        <v>128</v>
      </c>
      <c r="B36" s="3">
        <v>218</v>
      </c>
      <c r="C36" s="1" t="str">
        <f t="shared" si="0"/>
        <v>Environmental Services: Environmental Management: Carbon CaptureAir pollution</v>
      </c>
      <c r="D36" s="1" t="s">
        <v>171</v>
      </c>
      <c r="F36" s="1" t="s">
        <v>66</v>
      </c>
      <c r="H36" s="1">
        <v>1</v>
      </c>
      <c r="I36" s="1" t="e">
        <v>#N/A</v>
      </c>
      <c r="J36" s="499">
        <v>1</v>
      </c>
    </row>
    <row r="37" spans="1:10" ht="15.75" customHeight="1">
      <c r="A37" s="1" t="s">
        <v>128</v>
      </c>
      <c r="B37" s="3">
        <v>215</v>
      </c>
      <c r="C37" s="1" t="str">
        <f t="shared" si="0"/>
        <v>Environmental Services: Environmental Management: Coastal and Riverine LocksAir pollution</v>
      </c>
      <c r="D37" s="1" t="s">
        <v>172</v>
      </c>
      <c r="E37" s="1" t="s">
        <v>6</v>
      </c>
      <c r="F37" s="1" t="s">
        <v>66</v>
      </c>
      <c r="G37" s="1">
        <v>0</v>
      </c>
      <c r="H37" s="1">
        <v>0.5</v>
      </c>
      <c r="I37" s="1" t="e">
        <v>#N/A</v>
      </c>
      <c r="J37" s="499">
        <v>0</v>
      </c>
    </row>
    <row r="38" spans="1:10" ht="15.75" customHeight="1">
      <c r="A38" s="1" t="s">
        <v>128</v>
      </c>
      <c r="B38" s="3">
        <v>237</v>
      </c>
      <c r="C38" s="1" t="str">
        <f t="shared" si="0"/>
        <v>Environmental Services: Environmental Management: Energy EfficiencyAir pollution</v>
      </c>
      <c r="D38" s="1" t="s">
        <v>173</v>
      </c>
      <c r="E38" s="1" t="s">
        <v>6</v>
      </c>
      <c r="F38" s="1" t="s">
        <v>66</v>
      </c>
      <c r="G38" s="1">
        <v>0</v>
      </c>
      <c r="H38" s="1">
        <v>0.5</v>
      </c>
      <c r="I38" s="1" t="e">
        <v>#N/A</v>
      </c>
      <c r="J38" s="499">
        <v>0</v>
      </c>
    </row>
    <row r="39" spans="1:10" ht="15.75" customHeight="1">
      <c r="A39" s="1" t="s">
        <v>128</v>
      </c>
      <c r="B39" s="3">
        <v>238</v>
      </c>
      <c r="C39" s="1" t="str">
        <f t="shared" si="0"/>
        <v>Environmental Services: Environmental Management: Flood controlAir pollution</v>
      </c>
      <c r="D39" s="1" t="s">
        <v>175</v>
      </c>
      <c r="E39" s="1" t="s">
        <v>6</v>
      </c>
      <c r="F39" s="1" t="s">
        <v>66</v>
      </c>
      <c r="G39" s="1">
        <v>0</v>
      </c>
      <c r="H39" s="1">
        <v>0.5</v>
      </c>
      <c r="I39" s="1" t="e">
        <v>#N/A</v>
      </c>
      <c r="J39" s="499">
        <v>0</v>
      </c>
    </row>
    <row r="40" spans="1:10" ht="15.75" customHeight="1">
      <c r="A40" s="1" t="s">
        <v>128</v>
      </c>
      <c r="B40" s="3">
        <v>239</v>
      </c>
      <c r="C40" s="1" t="str">
        <f t="shared" si="0"/>
        <v>Environmental Services: Environmental Management: OtherAir pollution</v>
      </c>
      <c r="D40" s="1" t="s">
        <v>176</v>
      </c>
      <c r="E40" s="1" t="s">
        <v>6</v>
      </c>
      <c r="F40" s="1" t="s">
        <v>66</v>
      </c>
      <c r="G40" s="1">
        <v>0</v>
      </c>
      <c r="H40" s="1">
        <v>0.5</v>
      </c>
      <c r="I40" s="1" t="e">
        <v>#N/A</v>
      </c>
      <c r="J40" s="499">
        <v>0</v>
      </c>
    </row>
    <row r="41" spans="1:10" ht="15.75" customHeight="1">
      <c r="A41" s="1" t="s">
        <v>128</v>
      </c>
      <c r="B41" s="3">
        <v>240</v>
      </c>
      <c r="C41" s="1" t="str">
        <f t="shared" si="0"/>
        <v>Environmental Services: Other: Air pollution</v>
      </c>
      <c r="D41" s="1" t="s">
        <v>765</v>
      </c>
      <c r="E41" s="1" t="s">
        <v>6</v>
      </c>
      <c r="F41" s="1" t="s">
        <v>66</v>
      </c>
      <c r="G41" s="1">
        <v>1</v>
      </c>
      <c r="H41" s="1">
        <v>1</v>
      </c>
      <c r="I41" s="1" t="e">
        <v>#N/A</v>
      </c>
      <c r="J41" s="499">
        <v>1</v>
      </c>
    </row>
    <row r="42" spans="1:10" ht="15.75" customHeight="1">
      <c r="A42" s="1" t="s">
        <v>128</v>
      </c>
      <c r="B42" s="3">
        <v>220</v>
      </c>
      <c r="C42" s="1" t="str">
        <f t="shared" si="0"/>
        <v>Environmental Services: Waste TreatmentAir pollution</v>
      </c>
      <c r="D42" s="1" t="s">
        <v>177</v>
      </c>
      <c r="E42" s="1" t="s">
        <v>6</v>
      </c>
      <c r="F42" s="1" t="s">
        <v>66</v>
      </c>
      <c r="G42" s="1">
        <v>2</v>
      </c>
      <c r="H42" s="1">
        <v>2</v>
      </c>
      <c r="I42" s="1" t="e">
        <v>#N/A</v>
      </c>
      <c r="J42" s="499">
        <v>2</v>
      </c>
    </row>
    <row r="43" spans="1:10" ht="15.75" customHeight="1">
      <c r="A43" s="1" t="s">
        <v>128</v>
      </c>
      <c r="B43" s="3">
        <v>216</v>
      </c>
      <c r="C43" s="1" t="str">
        <f t="shared" si="0"/>
        <v>Environmental Services: Waste Treatment: Gaseous Waste TreatmentAir pollution</v>
      </c>
      <c r="D43" s="1" t="s">
        <v>178</v>
      </c>
      <c r="F43" s="1" t="s">
        <v>66</v>
      </c>
      <c r="H43" s="1">
        <v>2</v>
      </c>
      <c r="I43" s="1" t="e">
        <v>#N/A</v>
      </c>
      <c r="J43" s="499">
        <v>2</v>
      </c>
    </row>
    <row r="44" spans="1:10" ht="15.75" customHeight="1">
      <c r="A44" s="1" t="s">
        <v>128</v>
      </c>
      <c r="B44" s="3">
        <v>235</v>
      </c>
      <c r="C44" s="1" t="str">
        <f t="shared" si="0"/>
        <v>Environmental Services: Waste Treatment: Hazardous Waste TreatmentAir pollution</v>
      </c>
      <c r="D44" s="1" t="s">
        <v>179</v>
      </c>
      <c r="E44" s="1" t="s">
        <v>6</v>
      </c>
      <c r="F44" s="1" t="s">
        <v>66</v>
      </c>
      <c r="G44" s="1">
        <v>2</v>
      </c>
      <c r="H44" s="1">
        <v>2</v>
      </c>
      <c r="I44" s="1" t="e">
        <v>#N/A</v>
      </c>
      <c r="J44" s="499">
        <v>2</v>
      </c>
    </row>
    <row r="45" spans="1:10" ht="15.75" customHeight="1">
      <c r="A45" s="1" t="s">
        <v>128</v>
      </c>
      <c r="B45" s="3">
        <v>236</v>
      </c>
      <c r="C45" s="1" t="str">
        <f t="shared" si="0"/>
        <v>Environmental Services: Waste Treatment: Non-Hazardous Waste TreatmentAir pollution</v>
      </c>
      <c r="D45" s="1" t="s">
        <v>180</v>
      </c>
      <c r="E45" s="1" t="s">
        <v>6</v>
      </c>
      <c r="F45" s="1" t="s">
        <v>66</v>
      </c>
      <c r="G45" s="1">
        <v>2</v>
      </c>
      <c r="H45" s="1">
        <v>2</v>
      </c>
      <c r="I45" s="1" t="e">
        <v>#N/A</v>
      </c>
      <c r="J45" s="499">
        <v>2</v>
      </c>
    </row>
    <row r="46" spans="1:10" ht="15.75" customHeight="1">
      <c r="A46" s="1" t="s">
        <v>128</v>
      </c>
      <c r="B46" s="3">
        <v>219</v>
      </c>
      <c r="C46" s="1" t="str">
        <f t="shared" si="0"/>
        <v>Environmental Services: Waste Treatment: OtherAir pollution</v>
      </c>
      <c r="D46" s="1" t="s">
        <v>181</v>
      </c>
      <c r="E46" s="1" t="s">
        <v>6</v>
      </c>
      <c r="F46" s="1" t="s">
        <v>66</v>
      </c>
      <c r="G46" s="1">
        <v>2</v>
      </c>
      <c r="H46" s="1">
        <v>2</v>
      </c>
      <c r="I46" s="1" t="e">
        <v>#N/A</v>
      </c>
      <c r="J46" s="499">
        <v>2</v>
      </c>
    </row>
    <row r="47" spans="1:10" ht="15.75" customHeight="1">
      <c r="A47" s="1" t="s">
        <v>128</v>
      </c>
      <c r="B47" s="3">
        <v>124</v>
      </c>
      <c r="C47" s="1" t="str">
        <f t="shared" si="0"/>
        <v>Environmental Services: Waste Treatment: Waste IncinerationAir pollution</v>
      </c>
      <c r="D47" s="1" t="s">
        <v>182</v>
      </c>
      <c r="F47" s="1" t="s">
        <v>66</v>
      </c>
      <c r="H47" s="1">
        <v>2</v>
      </c>
      <c r="I47" s="1" t="e">
        <v>#N/A</v>
      </c>
      <c r="J47" s="499">
        <v>2</v>
      </c>
    </row>
    <row r="48" spans="1:10" ht="15.75" customHeight="1">
      <c r="A48" s="1" t="s">
        <v>128</v>
      </c>
      <c r="B48" s="3">
        <v>27</v>
      </c>
      <c r="C48" s="1" t="str">
        <f t="shared" si="0"/>
        <v>Environmental Services: Waste Treatment: Waste-to-Power GenerationAir pollution</v>
      </c>
      <c r="D48" s="1" t="s">
        <v>183</v>
      </c>
      <c r="E48" s="1" t="s">
        <v>6</v>
      </c>
      <c r="F48" s="1" t="s">
        <v>66</v>
      </c>
      <c r="G48" s="1">
        <v>2</v>
      </c>
      <c r="H48" s="1">
        <v>2</v>
      </c>
      <c r="I48" s="1" t="e">
        <v>#N/A</v>
      </c>
      <c r="J48" s="499">
        <v>2</v>
      </c>
    </row>
    <row r="49" spans="1:10" ht="15.75" customHeight="1">
      <c r="A49" s="1" t="s">
        <v>128</v>
      </c>
      <c r="B49" s="3">
        <v>23</v>
      </c>
      <c r="C49" s="1" t="str">
        <f t="shared" si="0"/>
        <v>Environmental Services: WasteWater TreatmentAir pollution</v>
      </c>
      <c r="D49" s="1" t="s">
        <v>184</v>
      </c>
      <c r="E49" s="1" t="s">
        <v>6</v>
      </c>
      <c r="F49" s="1" t="s">
        <v>66</v>
      </c>
      <c r="G49" s="1">
        <v>1</v>
      </c>
      <c r="H49" s="1">
        <v>1</v>
      </c>
      <c r="I49" s="1" t="e">
        <v>#N/A</v>
      </c>
      <c r="J49" s="499">
        <v>1</v>
      </c>
    </row>
    <row r="50" spans="1:10" ht="15.75" customHeight="1">
      <c r="A50" s="1" t="s">
        <v>128</v>
      </c>
      <c r="B50" s="3">
        <v>31</v>
      </c>
      <c r="C50" s="1" t="str">
        <f t="shared" si="0"/>
        <v>Environmental Services: WasteWater Treatment: Industrial WasteWater Treatment and ReuseAir pollution</v>
      </c>
      <c r="D50" s="1" t="s">
        <v>185</v>
      </c>
      <c r="E50" s="1" t="s">
        <v>6</v>
      </c>
      <c r="F50" s="1" t="s">
        <v>66</v>
      </c>
      <c r="G50" s="1">
        <v>1</v>
      </c>
      <c r="H50" s="1">
        <v>1</v>
      </c>
      <c r="I50" s="1" t="e">
        <v>#N/A</v>
      </c>
      <c r="J50" s="499">
        <v>1</v>
      </c>
    </row>
    <row r="51" spans="1:10" ht="15.75" customHeight="1">
      <c r="A51" s="1" t="s">
        <v>128</v>
      </c>
      <c r="B51" s="3">
        <v>217</v>
      </c>
      <c r="C51" s="1" t="str">
        <f t="shared" si="0"/>
        <v>Environmental Services: WasteWater Treatment: OtherAir pollution</v>
      </c>
      <c r="D51" s="1" t="s">
        <v>186</v>
      </c>
      <c r="E51" s="1" t="s">
        <v>6</v>
      </c>
      <c r="F51" s="1" t="s">
        <v>66</v>
      </c>
      <c r="G51" s="1">
        <v>1</v>
      </c>
      <c r="H51" s="1">
        <v>1</v>
      </c>
      <c r="I51" s="1" t="e">
        <v>#N/A</v>
      </c>
      <c r="J51" s="499">
        <v>1</v>
      </c>
    </row>
    <row r="52" spans="1:10" ht="15.75" customHeight="1">
      <c r="A52" s="1" t="s">
        <v>128</v>
      </c>
      <c r="B52" s="3">
        <v>206</v>
      </c>
      <c r="C52" s="1" t="str">
        <f t="shared" si="0"/>
        <v>Environmental Services: WasteWater Treatment: Residential WasteWater Treatment and ReuseAir pollution</v>
      </c>
      <c r="D52" s="1" t="s">
        <v>187</v>
      </c>
      <c r="E52" s="1" t="s">
        <v>6</v>
      </c>
      <c r="F52" s="1" t="s">
        <v>66</v>
      </c>
      <c r="G52" s="1">
        <v>1</v>
      </c>
      <c r="H52" s="1">
        <v>1</v>
      </c>
      <c r="I52" s="1" t="e">
        <v>#N/A</v>
      </c>
      <c r="J52" s="499">
        <v>1</v>
      </c>
    </row>
    <row r="53" spans="1:10" ht="15.75" customHeight="1">
      <c r="A53" s="1" t="s">
        <v>128</v>
      </c>
      <c r="B53" s="3">
        <v>122</v>
      </c>
      <c r="C53" s="1" t="str">
        <f t="shared" si="0"/>
        <v>Environmental Services: Water Supply and TreatmentAir pollution</v>
      </c>
      <c r="D53" s="1" t="s">
        <v>188</v>
      </c>
      <c r="E53" s="1" t="s">
        <v>6</v>
      </c>
      <c r="F53" s="1" t="s">
        <v>66</v>
      </c>
      <c r="G53" s="1">
        <v>1</v>
      </c>
      <c r="H53" s="1">
        <v>1</v>
      </c>
      <c r="I53" s="1" t="e">
        <v>#N/A</v>
      </c>
      <c r="J53" s="499">
        <v>1</v>
      </c>
    </row>
    <row r="54" spans="1:10" ht="15.75" customHeight="1">
      <c r="A54" s="1" t="s">
        <v>128</v>
      </c>
      <c r="B54" s="3">
        <v>140</v>
      </c>
      <c r="C54" s="1" t="str">
        <f t="shared" si="0"/>
        <v>Environmental Services: Water Supply and Treatment: Industrial Water TreatmentAir pollution</v>
      </c>
      <c r="D54" s="1" t="s">
        <v>189</v>
      </c>
      <c r="E54" s="1" t="s">
        <v>6</v>
      </c>
      <c r="F54" s="1" t="s">
        <v>66</v>
      </c>
      <c r="G54" s="1">
        <v>1</v>
      </c>
      <c r="H54" s="1">
        <v>1</v>
      </c>
      <c r="I54" s="1" t="e">
        <v>#N/A</v>
      </c>
      <c r="J54" s="499">
        <v>1</v>
      </c>
    </row>
    <row r="55" spans="1:10" ht="15.75" customHeight="1">
      <c r="A55" s="1" t="s">
        <v>128</v>
      </c>
      <c r="B55" s="3">
        <v>16</v>
      </c>
      <c r="C55" s="1" t="str">
        <f t="shared" si="0"/>
        <v>Environmental Services: Water Supply and Treatment: OtherAir pollution</v>
      </c>
      <c r="D55" s="1" t="s">
        <v>190</v>
      </c>
      <c r="E55" s="1" t="s">
        <v>6</v>
      </c>
      <c r="F55" s="1" t="s">
        <v>66</v>
      </c>
      <c r="G55" s="1">
        <v>1</v>
      </c>
      <c r="H55" s="1">
        <v>1</v>
      </c>
      <c r="I55" s="1" t="e">
        <v>#N/A</v>
      </c>
      <c r="J55" s="499">
        <v>1</v>
      </c>
    </row>
    <row r="56" spans="1:10" ht="15.75" customHeight="1">
      <c r="A56" s="1" t="s">
        <v>128</v>
      </c>
      <c r="B56" s="3">
        <v>221</v>
      </c>
      <c r="C56" s="1" t="str">
        <f t="shared" si="0"/>
        <v>Environmental Services: Water Supply and Treatment: Potable Water TreatmentAir pollution</v>
      </c>
      <c r="D56" s="1" t="s">
        <v>191</v>
      </c>
      <c r="E56" s="1" t="s">
        <v>6</v>
      </c>
      <c r="F56" s="1" t="s">
        <v>66</v>
      </c>
      <c r="G56" s="1">
        <v>1</v>
      </c>
      <c r="H56" s="1">
        <v>1</v>
      </c>
      <c r="I56" s="1" t="e">
        <v>#N/A</v>
      </c>
      <c r="J56" s="499">
        <v>1</v>
      </c>
    </row>
    <row r="57" spans="1:10" ht="15.75" customHeight="1">
      <c r="A57" s="1" t="s">
        <v>128</v>
      </c>
      <c r="B57" s="3">
        <v>141</v>
      </c>
      <c r="C57" s="1" t="str">
        <f t="shared" si="0"/>
        <v>Environmental Services: Water Supply and Treatment: Sea Water DesalinationAir pollution</v>
      </c>
      <c r="D57" s="1" t="s">
        <v>192</v>
      </c>
      <c r="E57" s="1" t="s">
        <v>6</v>
      </c>
      <c r="F57" s="1" t="s">
        <v>66</v>
      </c>
      <c r="G57" s="1">
        <v>1</v>
      </c>
      <c r="H57" s="1">
        <v>1</v>
      </c>
      <c r="I57" s="1" t="e">
        <v>#N/A</v>
      </c>
      <c r="J57" s="499">
        <v>1</v>
      </c>
    </row>
    <row r="58" spans="1:10" ht="15.75" customHeight="1">
      <c r="A58" s="1" t="s">
        <v>128</v>
      </c>
      <c r="B58" s="3">
        <v>17</v>
      </c>
      <c r="C58" s="1" t="str">
        <f t="shared" si="0"/>
        <v>Environmental Services: Water Supply and Treatment: Water Supply DamsAir pollution</v>
      </c>
      <c r="D58" s="1" t="s">
        <v>193</v>
      </c>
      <c r="E58" s="1" t="s">
        <v>6</v>
      </c>
      <c r="F58" s="1" t="s">
        <v>66</v>
      </c>
      <c r="G58" s="1">
        <v>1</v>
      </c>
      <c r="H58" s="1">
        <v>1</v>
      </c>
      <c r="I58" s="1" t="e">
        <v>#N/A</v>
      </c>
      <c r="J58" s="499">
        <v>1</v>
      </c>
    </row>
    <row r="59" spans="1:10" ht="15.75" customHeight="1">
      <c r="A59" s="1" t="s">
        <v>128</v>
      </c>
      <c r="B59" s="3">
        <v>222</v>
      </c>
      <c r="C59" s="1" t="str">
        <f t="shared" si="0"/>
        <v>Network UtilitiesAir pollution</v>
      </c>
      <c r="D59" s="1" t="s">
        <v>194</v>
      </c>
      <c r="E59" s="1" t="s">
        <v>6</v>
      </c>
      <c r="F59" s="1" t="s">
        <v>66</v>
      </c>
      <c r="G59" s="1">
        <v>1</v>
      </c>
      <c r="H59" s="1">
        <v>1</v>
      </c>
      <c r="I59" s="1" t="e">
        <v>#N/A</v>
      </c>
      <c r="J59" s="499">
        <v>1</v>
      </c>
    </row>
    <row r="60" spans="1:10" ht="15.75" customHeight="1">
      <c r="A60" s="1" t="s">
        <v>128</v>
      </c>
      <c r="B60" s="3">
        <v>142</v>
      </c>
      <c r="C60" s="1" t="str">
        <f t="shared" si="0"/>
        <v>Network Utilities: Data Distribution CompaniesAir pollution</v>
      </c>
      <c r="D60" s="1" t="s">
        <v>195</v>
      </c>
      <c r="F60" s="1" t="s">
        <v>66</v>
      </c>
      <c r="H60" s="1">
        <v>0</v>
      </c>
      <c r="I60" s="1" t="e">
        <v>#N/A</v>
      </c>
      <c r="J60" s="499">
        <v>0</v>
      </c>
    </row>
    <row r="61" spans="1:10" ht="15.75" customHeight="1">
      <c r="A61" s="1" t="s">
        <v>128</v>
      </c>
      <c r="B61" s="3">
        <v>187</v>
      </c>
      <c r="C61" s="1" t="str">
        <f t="shared" si="0"/>
        <v>Network Utilities: Data Distribution Companies: Data Distribution NetworkAir pollution</v>
      </c>
      <c r="D61" s="1" t="s">
        <v>196</v>
      </c>
      <c r="F61" s="1" t="s">
        <v>66</v>
      </c>
      <c r="H61" s="1">
        <v>0</v>
      </c>
      <c r="I61" s="1" t="e">
        <v>#N/A</v>
      </c>
      <c r="J61" s="499">
        <v>0</v>
      </c>
    </row>
    <row r="62" spans="1:10" ht="15.75" customHeight="1">
      <c r="A62" s="1" t="s">
        <v>128</v>
      </c>
      <c r="B62" s="3">
        <v>223</v>
      </c>
      <c r="C62" s="1" t="str">
        <f t="shared" si="0"/>
        <v>Network Utilities: Data Distribution Companies: OtherAir pollution</v>
      </c>
      <c r="D62" s="1" t="s">
        <v>197</v>
      </c>
      <c r="F62" s="1" t="s">
        <v>66</v>
      </c>
      <c r="H62" s="1">
        <v>0</v>
      </c>
      <c r="I62" s="1" t="e">
        <v>#N/A</v>
      </c>
      <c r="J62" s="499">
        <v>0</v>
      </c>
    </row>
    <row r="63" spans="1:10" ht="15.75" customHeight="1">
      <c r="A63" s="1" t="s">
        <v>128</v>
      </c>
      <c r="B63" s="3">
        <v>24</v>
      </c>
      <c r="C63" s="1" t="str">
        <f t="shared" si="0"/>
        <v>Network Utilities: District Cooling/Heating CompaniesAir pollution</v>
      </c>
      <c r="D63" s="1" t="s">
        <v>198</v>
      </c>
      <c r="E63" s="1" t="s">
        <v>6</v>
      </c>
      <c r="F63" s="1" t="s">
        <v>66</v>
      </c>
      <c r="G63" s="1">
        <v>1</v>
      </c>
      <c r="H63" s="1">
        <v>1</v>
      </c>
      <c r="I63" s="1" t="e">
        <v>#N/A</v>
      </c>
      <c r="J63" s="499">
        <v>1</v>
      </c>
    </row>
    <row r="64" spans="1:10" ht="15.75" customHeight="1">
      <c r="A64" s="1" t="s">
        <v>128</v>
      </c>
      <c r="B64" s="3">
        <v>225</v>
      </c>
      <c r="C64" s="1" t="str">
        <f t="shared" si="0"/>
        <v>Network Utilities: District Cooling/Heating Companies: District Cooling/Heating NetworkAir pollution</v>
      </c>
      <c r="D64" s="1" t="s">
        <v>199</v>
      </c>
      <c r="E64" s="1" t="s">
        <v>6</v>
      </c>
      <c r="F64" s="1" t="s">
        <v>66</v>
      </c>
      <c r="G64" s="1">
        <v>1</v>
      </c>
      <c r="H64" s="1">
        <v>1</v>
      </c>
      <c r="I64" s="1" t="e">
        <v>#N/A</v>
      </c>
      <c r="J64" s="499">
        <v>1</v>
      </c>
    </row>
    <row r="65" spans="1:10" ht="15.75" customHeight="1">
      <c r="A65" s="1" t="s">
        <v>128</v>
      </c>
      <c r="B65" s="3">
        <v>210</v>
      </c>
      <c r="C65" s="1" t="str">
        <f t="shared" si="0"/>
        <v>Network Utilities: District Cooling/Heating Companies: OtherAir pollution</v>
      </c>
      <c r="D65" s="1" t="s">
        <v>200</v>
      </c>
      <c r="E65" s="1" t="s">
        <v>6</v>
      </c>
      <c r="F65" s="1" t="s">
        <v>66</v>
      </c>
      <c r="G65" s="1">
        <v>1</v>
      </c>
      <c r="H65" s="1">
        <v>1</v>
      </c>
      <c r="I65" s="1" t="e">
        <v>#N/A</v>
      </c>
      <c r="J65" s="499">
        <v>1</v>
      </c>
    </row>
    <row r="66" spans="1:10" ht="15.75" customHeight="1">
      <c r="A66" s="1" t="s">
        <v>128</v>
      </c>
      <c r="B66" s="3">
        <v>144</v>
      </c>
      <c r="C66" s="1" t="str">
        <f t="shared" si="0"/>
        <v>Network Utilities: Electricity Distribution CompaniesAir pollution</v>
      </c>
      <c r="D66" s="1" t="s">
        <v>201</v>
      </c>
      <c r="E66" s="1" t="s">
        <v>6</v>
      </c>
      <c r="F66" s="1" t="s">
        <v>66</v>
      </c>
      <c r="G66" s="1">
        <v>0.5</v>
      </c>
      <c r="H66" s="1">
        <v>0.5</v>
      </c>
      <c r="I66" s="1" t="e">
        <v>#N/A</v>
      </c>
      <c r="J66" s="499">
        <v>0.5</v>
      </c>
    </row>
    <row r="67" spans="1:10" ht="15.75" customHeight="1">
      <c r="A67" s="1" t="s">
        <v>128</v>
      </c>
      <c r="B67" s="3">
        <v>108</v>
      </c>
      <c r="C67" s="1" t="str">
        <f t="shared" si="0"/>
        <v>Network Utilities: Electricity Distribution Companies: Electric vehicle chargingAir pollution</v>
      </c>
      <c r="D67" s="461" t="s">
        <v>202</v>
      </c>
      <c r="F67" s="1" t="s">
        <v>66</v>
      </c>
      <c r="H67" s="1" t="e">
        <f>VLOOKUP(D67,#REF!,2,FALSE)</f>
        <v>#REF!</v>
      </c>
      <c r="I67" s="1" t="e">
        <v>#N/A</v>
      </c>
      <c r="J67" s="499">
        <v>0.5</v>
      </c>
    </row>
    <row r="68" spans="1:10" ht="15.75" customHeight="1">
      <c r="A68" s="1" t="s">
        <v>128</v>
      </c>
      <c r="B68" s="3">
        <v>224</v>
      </c>
      <c r="C68" s="1" t="str">
        <f t="shared" si="0"/>
        <v>Network Utilities: Electricity Distribution Companies: Electricity Distribution NetworkAir pollution</v>
      </c>
      <c r="D68" s="1" t="s">
        <v>203</v>
      </c>
      <c r="E68" s="1" t="s">
        <v>6</v>
      </c>
      <c r="F68" s="1" t="s">
        <v>66</v>
      </c>
      <c r="G68" s="1">
        <v>0.5</v>
      </c>
      <c r="H68" s="1">
        <v>0.5</v>
      </c>
      <c r="I68" s="1" t="e">
        <v>#N/A</v>
      </c>
      <c r="J68" s="499">
        <v>0.5</v>
      </c>
    </row>
    <row r="69" spans="1:10" ht="15.75" customHeight="1">
      <c r="A69" s="1" t="s">
        <v>128</v>
      </c>
      <c r="B69" s="3">
        <v>205</v>
      </c>
      <c r="C69" s="1" t="str">
        <f t="shared" si="0"/>
        <v>Network Utilities: Electricity Distribution Companies: OtherAir pollution</v>
      </c>
      <c r="D69" s="1" t="s">
        <v>204</v>
      </c>
      <c r="E69" s="1" t="s">
        <v>6</v>
      </c>
      <c r="F69" s="1" t="s">
        <v>66</v>
      </c>
      <c r="G69" s="1">
        <v>0.5</v>
      </c>
      <c r="H69" s="1">
        <v>0.5</v>
      </c>
      <c r="I69" s="1" t="e">
        <v>#N/A</v>
      </c>
      <c r="J69" s="499">
        <v>0.5</v>
      </c>
    </row>
    <row r="70" spans="1:10" ht="15.75" customHeight="1">
      <c r="A70" s="1" t="s">
        <v>128</v>
      </c>
      <c r="B70" s="3">
        <v>118</v>
      </c>
      <c r="C70" s="1" t="str">
        <f t="shared" si="0"/>
        <v>Network Utilities: Electricity Transmission CompaniesAir pollution</v>
      </c>
      <c r="D70" s="1" t="s">
        <v>205</v>
      </c>
      <c r="E70" s="1" t="s">
        <v>6</v>
      </c>
      <c r="F70" s="1" t="s">
        <v>66</v>
      </c>
      <c r="G70" s="1">
        <v>0.5</v>
      </c>
      <c r="H70" s="1">
        <v>0.5</v>
      </c>
      <c r="I70" s="1" t="e">
        <v>#N/A</v>
      </c>
      <c r="J70" s="499">
        <v>0.5</v>
      </c>
    </row>
    <row r="71" spans="1:10" ht="15.75" customHeight="1">
      <c r="A71" s="1" t="s">
        <v>128</v>
      </c>
      <c r="B71" s="3">
        <v>145</v>
      </c>
      <c r="C71" s="1" t="str">
        <f t="shared" si="0"/>
        <v>Network Utilities: Electricity Transmission Companies: Electricity Transmission NetworkAir pollution</v>
      </c>
      <c r="D71" s="1" t="s">
        <v>206</v>
      </c>
      <c r="E71" s="1" t="s">
        <v>6</v>
      </c>
      <c r="F71" s="1" t="s">
        <v>66</v>
      </c>
      <c r="G71" s="1">
        <v>0.5</v>
      </c>
      <c r="H71" s="1">
        <v>0.5</v>
      </c>
      <c r="I71" s="1" t="e">
        <v>#N/A</v>
      </c>
      <c r="J71" s="499">
        <v>0.5</v>
      </c>
    </row>
    <row r="72" spans="1:10" ht="15.75" customHeight="1">
      <c r="A72" s="1" t="s">
        <v>128</v>
      </c>
      <c r="B72" s="3">
        <v>13</v>
      </c>
      <c r="C72" s="1" t="str">
        <f t="shared" si="0"/>
        <v>Network Utilities: Electricity Transmission Companies: OtherAir pollution</v>
      </c>
      <c r="D72" s="1" t="s">
        <v>207</v>
      </c>
      <c r="E72" s="1" t="s">
        <v>6</v>
      </c>
      <c r="F72" s="1" t="s">
        <v>66</v>
      </c>
      <c r="G72" s="1">
        <v>0.5</v>
      </c>
      <c r="H72" s="1">
        <v>0.5</v>
      </c>
      <c r="I72" s="1" t="e">
        <v>#N/A</v>
      </c>
      <c r="J72" s="499">
        <v>0.5</v>
      </c>
    </row>
    <row r="73" spans="1:10" ht="15.75" customHeight="1">
      <c r="A73" s="1" t="s">
        <v>128</v>
      </c>
      <c r="B73" s="3">
        <v>194</v>
      </c>
      <c r="C73" s="1" t="str">
        <f t="shared" si="0"/>
        <v>Network Utilities: Gas Distribution CompaniesAir pollution</v>
      </c>
      <c r="D73" s="1" t="s">
        <v>208</v>
      </c>
      <c r="E73" s="1" t="s">
        <v>6</v>
      </c>
      <c r="F73" s="1" t="s">
        <v>66</v>
      </c>
      <c r="G73" s="1">
        <v>1</v>
      </c>
      <c r="H73" s="1">
        <v>1</v>
      </c>
      <c r="I73" s="1" t="e">
        <v>#N/A</v>
      </c>
      <c r="J73" s="499">
        <v>1</v>
      </c>
    </row>
    <row r="74" spans="1:10" ht="15.75" customHeight="1">
      <c r="A74" s="1" t="s">
        <v>128</v>
      </c>
      <c r="B74" s="3">
        <v>15</v>
      </c>
      <c r="C74" s="1" t="str">
        <f t="shared" si="0"/>
        <v>Network Utilities: Gas Distribution Companies: Gas Distribution NetworkAir pollution</v>
      </c>
      <c r="D74" s="1" t="s">
        <v>209</v>
      </c>
      <c r="E74" s="1" t="s">
        <v>6</v>
      </c>
      <c r="F74" s="1" t="s">
        <v>66</v>
      </c>
      <c r="G74" s="1">
        <v>1</v>
      </c>
      <c r="H74" s="1">
        <v>1</v>
      </c>
      <c r="I74" s="1" t="e">
        <v>#N/A</v>
      </c>
      <c r="J74" s="499">
        <v>1</v>
      </c>
    </row>
    <row r="75" spans="1:10" ht="15.75" customHeight="1">
      <c r="A75" s="1" t="s">
        <v>128</v>
      </c>
      <c r="B75" s="3">
        <v>43</v>
      </c>
      <c r="C75" s="1" t="str">
        <f t="shared" si="0"/>
        <v>Network Utilities: Gas Distribution Companies: OtherAir pollution</v>
      </c>
      <c r="D75" s="1" t="s">
        <v>210</v>
      </c>
      <c r="E75" s="1" t="s">
        <v>6</v>
      </c>
      <c r="F75" s="1" t="s">
        <v>66</v>
      </c>
      <c r="G75" s="1">
        <v>1</v>
      </c>
      <c r="H75" s="1">
        <v>1</v>
      </c>
      <c r="I75" s="1" t="e">
        <v>#N/A</v>
      </c>
      <c r="J75" s="499">
        <v>1</v>
      </c>
    </row>
    <row r="76" spans="1:10" ht="15.75" customHeight="1">
      <c r="A76" s="1" t="s">
        <v>128</v>
      </c>
      <c r="B76" s="3">
        <v>192</v>
      </c>
      <c r="C76" s="1" t="str">
        <f t="shared" si="0"/>
        <v>Network Utilities: Other: Air pollution</v>
      </c>
      <c r="D76" s="1" t="s">
        <v>766</v>
      </c>
      <c r="E76" s="1" t="s">
        <v>6</v>
      </c>
      <c r="F76" s="1" t="s">
        <v>66</v>
      </c>
      <c r="G76" s="1">
        <v>1</v>
      </c>
      <c r="H76" s="1">
        <v>1</v>
      </c>
      <c r="I76" s="1" t="e">
        <v>#N/A</v>
      </c>
      <c r="J76" s="499">
        <v>1</v>
      </c>
    </row>
    <row r="77" spans="1:10" ht="15.75" customHeight="1">
      <c r="A77" s="1" t="s">
        <v>128</v>
      </c>
      <c r="B77" s="3">
        <v>44</v>
      </c>
      <c r="C77" s="1" t="str">
        <f t="shared" si="0"/>
        <v>Network Utilities: Water and Sewerage CompaniesAir pollution</v>
      </c>
      <c r="D77" s="1" t="s">
        <v>211</v>
      </c>
      <c r="E77" s="1" t="s">
        <v>6</v>
      </c>
      <c r="F77" s="1" t="s">
        <v>66</v>
      </c>
      <c r="G77" s="1">
        <v>1</v>
      </c>
      <c r="H77" s="1">
        <v>1</v>
      </c>
      <c r="I77" s="1" t="e">
        <v>#N/A</v>
      </c>
      <c r="J77" s="499">
        <v>1</v>
      </c>
    </row>
    <row r="78" spans="1:10" ht="15.75" customHeight="1">
      <c r="A78" s="1" t="s">
        <v>128</v>
      </c>
      <c r="B78" s="3">
        <v>123</v>
      </c>
      <c r="C78" s="1" t="str">
        <f t="shared" si="0"/>
        <v>Network Utilities: Water and Sewerage Companies: OtherAir pollution</v>
      </c>
      <c r="D78" s="1" t="s">
        <v>212</v>
      </c>
      <c r="E78" s="1" t="s">
        <v>6</v>
      </c>
      <c r="F78" s="1" t="s">
        <v>66</v>
      </c>
      <c r="G78" s="1">
        <v>1</v>
      </c>
      <c r="H78" s="1">
        <v>1</v>
      </c>
      <c r="I78" s="1" t="e">
        <v>#N/A</v>
      </c>
      <c r="J78" s="499">
        <v>1</v>
      </c>
    </row>
    <row r="79" spans="1:10" ht="15.75" customHeight="1">
      <c r="A79" s="1" t="s">
        <v>128</v>
      </c>
      <c r="B79" s="3">
        <v>146</v>
      </c>
      <c r="C79" s="1" t="str">
        <f t="shared" si="0"/>
        <v>Network Utilities: Water and Sewerage Companies: Water and Sewerage NetworkAir pollution</v>
      </c>
      <c r="D79" s="1" t="s">
        <v>213</v>
      </c>
      <c r="E79" s="1" t="s">
        <v>6</v>
      </c>
      <c r="F79" s="1" t="s">
        <v>66</v>
      </c>
      <c r="G79" s="1">
        <v>1</v>
      </c>
      <c r="H79" s="1">
        <v>1</v>
      </c>
      <c r="I79" s="1" t="e">
        <v>#N/A</v>
      </c>
      <c r="J79" s="499">
        <v>1</v>
      </c>
    </row>
    <row r="80" spans="1:10" ht="15.75" customHeight="1">
      <c r="A80" s="1" t="s">
        <v>128</v>
      </c>
      <c r="B80" s="3">
        <v>226</v>
      </c>
      <c r="C80" s="1" t="str">
        <f t="shared" si="0"/>
        <v>Other: : Air pollution</v>
      </c>
      <c r="D80" s="1" t="s">
        <v>763</v>
      </c>
      <c r="E80" s="1" t="s">
        <v>6</v>
      </c>
      <c r="F80" s="1" t="s">
        <v>66</v>
      </c>
      <c r="G80" s="1">
        <v>1</v>
      </c>
      <c r="H80" s="1">
        <v>1</v>
      </c>
      <c r="I80" s="1" t="e">
        <v>#N/A</v>
      </c>
      <c r="J80" s="499">
        <v>1</v>
      </c>
    </row>
    <row r="81" spans="1:10" ht="15.75" customHeight="1">
      <c r="A81" s="1" t="s">
        <v>128</v>
      </c>
      <c r="B81" s="3">
        <v>121</v>
      </c>
      <c r="C81" s="1" t="str">
        <f t="shared" si="0"/>
        <v>Power Generation x-RenewablesAir pollution</v>
      </c>
      <c r="D81" s="1" t="s">
        <v>216</v>
      </c>
      <c r="E81" s="1" t="s">
        <v>6</v>
      </c>
      <c r="F81" s="1" t="s">
        <v>66</v>
      </c>
      <c r="G81" s="1">
        <v>2</v>
      </c>
      <c r="H81" s="1">
        <v>2</v>
      </c>
      <c r="I81" s="1" t="e">
        <v>#N/A</v>
      </c>
      <c r="J81" s="499">
        <v>2</v>
      </c>
    </row>
    <row r="82" spans="1:10" ht="15.75" customHeight="1">
      <c r="A82" s="1" t="s">
        <v>128</v>
      </c>
      <c r="B82" s="3">
        <v>135</v>
      </c>
      <c r="C82" s="1" t="str">
        <f t="shared" si="0"/>
        <v>Power Generation x-Renewables: Independent Power ProducersAir pollution</v>
      </c>
      <c r="D82" s="1" t="s">
        <v>217</v>
      </c>
      <c r="E82" s="1" t="s">
        <v>6</v>
      </c>
      <c r="F82" s="1" t="s">
        <v>66</v>
      </c>
      <c r="G82" s="1">
        <v>2</v>
      </c>
      <c r="H82" s="1">
        <v>2</v>
      </c>
      <c r="I82" s="1" t="e">
        <v>#N/A</v>
      </c>
      <c r="J82" s="499">
        <v>2</v>
      </c>
    </row>
    <row r="83" spans="1:10" ht="15.75" customHeight="1">
      <c r="A83" s="1" t="s">
        <v>128</v>
      </c>
      <c r="B83" s="3">
        <v>25</v>
      </c>
      <c r="C83" s="1" t="str">
        <f t="shared" si="0"/>
        <v>Power Generation x-Renewables: Independent Power Producers: Coal-Fired Power GenerationAir pollution</v>
      </c>
      <c r="D83" s="1" t="s">
        <v>218</v>
      </c>
      <c r="E83" s="1" t="s">
        <v>6</v>
      </c>
      <c r="F83" s="1" t="s">
        <v>66</v>
      </c>
      <c r="G83" s="1">
        <v>2</v>
      </c>
      <c r="H83" s="1">
        <v>2</v>
      </c>
      <c r="I83" s="1" t="e">
        <v>#N/A</v>
      </c>
      <c r="J83" s="499">
        <v>2</v>
      </c>
    </row>
    <row r="84" spans="1:10" ht="15.75" customHeight="1">
      <c r="A84" s="1" t="s">
        <v>128</v>
      </c>
      <c r="B84" s="3">
        <v>26</v>
      </c>
      <c r="C84" s="1" t="str">
        <f t="shared" si="0"/>
        <v>Power Generation x-Renewables: Independent Power Producers: Combined Heat and Power GenerationAir pollution</v>
      </c>
      <c r="D84" s="1" t="s">
        <v>219</v>
      </c>
      <c r="E84" s="1" t="s">
        <v>6</v>
      </c>
      <c r="F84" s="1" t="s">
        <v>66</v>
      </c>
      <c r="G84" s="1">
        <v>2</v>
      </c>
      <c r="H84" s="1">
        <v>2</v>
      </c>
      <c r="I84" s="1" t="e">
        <v>#N/A</v>
      </c>
      <c r="J84" s="499">
        <v>2</v>
      </c>
    </row>
    <row r="85" spans="1:10" ht="15.75" customHeight="1">
      <c r="A85" s="1" t="s">
        <v>128</v>
      </c>
      <c r="B85" s="3">
        <v>33</v>
      </c>
      <c r="C85" s="1" t="str">
        <f t="shared" si="0"/>
        <v>Power Generation x-Renewables: Independent Power Producers: Gas-Fired Power GenerationAir pollution</v>
      </c>
      <c r="D85" s="1" t="s">
        <v>220</v>
      </c>
      <c r="E85" s="1" t="s">
        <v>6</v>
      </c>
      <c r="F85" s="1" t="s">
        <v>66</v>
      </c>
      <c r="G85" s="1">
        <v>2</v>
      </c>
      <c r="H85" s="1">
        <v>2</v>
      </c>
      <c r="I85" s="1" t="e">
        <v>#N/A</v>
      </c>
      <c r="J85" s="499">
        <v>2</v>
      </c>
    </row>
    <row r="86" spans="1:10" ht="15.75" customHeight="1">
      <c r="A86" s="1" t="s">
        <v>128</v>
      </c>
      <c r="B86" s="3">
        <v>136</v>
      </c>
      <c r="C86" s="1" t="str">
        <f t="shared" si="0"/>
        <v>Power Generation x-Renewables: Independent Power Producers: Nuclear Power GenerationAir pollution</v>
      </c>
      <c r="D86" s="1" t="s">
        <v>221</v>
      </c>
      <c r="E86" s="1" t="s">
        <v>6</v>
      </c>
      <c r="F86" s="1" t="s">
        <v>66</v>
      </c>
      <c r="G86" s="1">
        <v>2</v>
      </c>
      <c r="H86" s="1">
        <v>2</v>
      </c>
      <c r="I86" s="1" t="e">
        <v>#N/A</v>
      </c>
      <c r="J86" s="499">
        <v>2</v>
      </c>
    </row>
    <row r="87" spans="1:10" ht="15.75" customHeight="1">
      <c r="A87" s="1" t="s">
        <v>128</v>
      </c>
      <c r="B87" s="3">
        <v>22</v>
      </c>
      <c r="C87" s="1" t="str">
        <f t="shared" si="0"/>
        <v>Power Generation x-Renewables: Independent Power Producers: OtherAir pollution</v>
      </c>
      <c r="D87" s="1" t="s">
        <v>222</v>
      </c>
      <c r="E87" s="1" t="s">
        <v>6</v>
      </c>
      <c r="F87" s="1" t="s">
        <v>66</v>
      </c>
      <c r="G87" s="1">
        <v>2</v>
      </c>
      <c r="H87" s="1">
        <v>2</v>
      </c>
      <c r="I87" s="1" t="e">
        <v>#N/A</v>
      </c>
      <c r="J87" s="499">
        <v>2</v>
      </c>
    </row>
    <row r="88" spans="1:10" ht="15.75" customHeight="1">
      <c r="A88" s="1" t="s">
        <v>128</v>
      </c>
      <c r="B88" s="3">
        <v>184</v>
      </c>
      <c r="C88" s="1" t="str">
        <f t="shared" si="0"/>
        <v>Power Generation x-Renewables: Independent Power Producers: Other Fossil-Fuel-Fired Power GenerationAir pollution</v>
      </c>
      <c r="D88" s="1" t="s">
        <v>223</v>
      </c>
      <c r="E88" s="1" t="s">
        <v>6</v>
      </c>
      <c r="F88" s="1" t="s">
        <v>66</v>
      </c>
      <c r="G88" s="1">
        <v>2</v>
      </c>
      <c r="H88" s="1">
        <v>2</v>
      </c>
      <c r="I88" s="1" t="e">
        <v>#N/A</v>
      </c>
      <c r="J88" s="499">
        <v>2</v>
      </c>
    </row>
    <row r="89" spans="1:10" ht="15.75" customHeight="1">
      <c r="A89" s="1" t="s">
        <v>128</v>
      </c>
      <c r="B89" s="3">
        <v>32</v>
      </c>
      <c r="C89" s="1" t="str">
        <f t="shared" si="0"/>
        <v>Power Generation x-Renewables: Independent Water and Power ProducersAir pollution</v>
      </c>
      <c r="D89" s="1" t="s">
        <v>224</v>
      </c>
      <c r="E89" s="1" t="s">
        <v>6</v>
      </c>
      <c r="F89" s="1" t="s">
        <v>66</v>
      </c>
      <c r="G89" s="1">
        <v>2</v>
      </c>
      <c r="H89" s="1">
        <v>2</v>
      </c>
      <c r="I89" s="1" t="e">
        <v>#N/A</v>
      </c>
      <c r="J89" s="499">
        <v>2</v>
      </c>
    </row>
    <row r="90" spans="1:10" ht="15.75" customHeight="1">
      <c r="A90" s="1" t="s">
        <v>128</v>
      </c>
      <c r="B90" s="3">
        <v>137</v>
      </c>
      <c r="C90" s="1" t="str">
        <f t="shared" si="0"/>
        <v>Power Generation x-Renewables: Independent Water and Power Producers: Power and Water ProductionAir pollution</v>
      </c>
      <c r="D90" s="1" t="s">
        <v>225</v>
      </c>
      <c r="E90" s="1" t="s">
        <v>6</v>
      </c>
      <c r="F90" s="1" t="s">
        <v>66</v>
      </c>
      <c r="G90" s="1">
        <v>2</v>
      </c>
      <c r="H90" s="1">
        <v>2</v>
      </c>
      <c r="I90" s="1" t="e">
        <v>#N/A</v>
      </c>
      <c r="J90" s="499">
        <v>2</v>
      </c>
    </row>
    <row r="91" spans="1:10" ht="15.75" customHeight="1">
      <c r="A91" s="1" t="s">
        <v>128</v>
      </c>
      <c r="B91" s="3">
        <v>28</v>
      </c>
      <c r="C91" s="1" t="str">
        <f t="shared" si="0"/>
        <v>Power Generation x-Renewables: Other: Air pollution</v>
      </c>
      <c r="D91" s="1" t="s">
        <v>767</v>
      </c>
      <c r="E91" s="1" t="s">
        <v>6</v>
      </c>
      <c r="F91" s="1" t="s">
        <v>66</v>
      </c>
      <c r="G91" s="1">
        <v>2</v>
      </c>
      <c r="H91" s="1">
        <v>2</v>
      </c>
      <c r="I91" s="1" t="e">
        <v>#N/A</v>
      </c>
      <c r="J91" s="499">
        <v>2</v>
      </c>
    </row>
    <row r="92" spans="1:10" ht="15.75" customHeight="1">
      <c r="A92" s="1" t="s">
        <v>128</v>
      </c>
      <c r="B92" s="3">
        <v>29</v>
      </c>
      <c r="C92" s="1" t="str">
        <f t="shared" si="0"/>
        <v>Renewable PowerAir pollution</v>
      </c>
      <c r="D92" s="1" t="s">
        <v>226</v>
      </c>
      <c r="E92" s="1" t="s">
        <v>6</v>
      </c>
      <c r="F92" s="1" t="s">
        <v>66</v>
      </c>
      <c r="G92" s="1">
        <v>0.5</v>
      </c>
      <c r="H92" s="1">
        <v>0.5</v>
      </c>
      <c r="I92" s="1" t="e">
        <v>#N/A</v>
      </c>
      <c r="J92" s="499">
        <v>0.5</v>
      </c>
    </row>
    <row r="93" spans="1:10" ht="15.75" customHeight="1">
      <c r="A93" s="1" t="s">
        <v>128</v>
      </c>
      <c r="B93" s="3">
        <v>30</v>
      </c>
      <c r="C93" s="1" t="str">
        <f t="shared" si="0"/>
        <v>Renewable Power: Hydroelectric Power GenerationAir pollution</v>
      </c>
      <c r="D93" s="1" t="s">
        <v>227</v>
      </c>
      <c r="E93" s="1" t="s">
        <v>6</v>
      </c>
      <c r="F93" s="1" t="s">
        <v>66</v>
      </c>
      <c r="G93" s="1">
        <v>0</v>
      </c>
      <c r="H93" s="1">
        <v>0.5</v>
      </c>
      <c r="I93" s="1" t="e">
        <v>#N/A</v>
      </c>
      <c r="J93" s="499">
        <v>0</v>
      </c>
    </row>
    <row r="94" spans="1:10" ht="15.75" customHeight="1">
      <c r="A94" s="1" t="s">
        <v>128</v>
      </c>
      <c r="B94" s="3">
        <v>34</v>
      </c>
      <c r="C94" s="1" t="str">
        <f t="shared" si="0"/>
        <v>Renewable Power: Hydroelectric Power Generation: Hydroelectric Dam Power GenerationAir pollution</v>
      </c>
      <c r="D94" s="1" t="s">
        <v>228</v>
      </c>
      <c r="E94" s="1" t="s">
        <v>6</v>
      </c>
      <c r="F94" s="1" t="s">
        <v>66</v>
      </c>
      <c r="G94" s="1">
        <v>0</v>
      </c>
      <c r="H94" s="1">
        <v>0.5</v>
      </c>
      <c r="I94" s="1" t="e">
        <v>#N/A</v>
      </c>
      <c r="J94" s="499">
        <v>0</v>
      </c>
    </row>
    <row r="95" spans="1:10" ht="15.75" customHeight="1">
      <c r="A95" s="1" t="s">
        <v>128</v>
      </c>
      <c r="B95" s="3">
        <v>138</v>
      </c>
      <c r="C95" s="1" t="str">
        <f t="shared" si="0"/>
        <v>Renewable Power: Hydroelectric Power Generation: Hydroelectric Run-of-River Power GenerationAir pollution</v>
      </c>
      <c r="D95" s="1" t="s">
        <v>229</v>
      </c>
      <c r="E95" s="1" t="s">
        <v>6</v>
      </c>
      <c r="F95" s="1" t="s">
        <v>66</v>
      </c>
      <c r="G95" s="1">
        <v>0</v>
      </c>
      <c r="H95" s="1">
        <v>0.5</v>
      </c>
      <c r="I95" s="1" t="e">
        <v>#N/A</v>
      </c>
      <c r="J95" s="499">
        <v>0</v>
      </c>
    </row>
    <row r="96" spans="1:10" ht="15.75" customHeight="1">
      <c r="A96" s="1" t="s">
        <v>128</v>
      </c>
      <c r="B96" s="3">
        <v>18</v>
      </c>
      <c r="C96" s="1" t="str">
        <f t="shared" si="0"/>
        <v>Renewable Power: Hydroelectric Power Generation: OtherAir pollution</v>
      </c>
      <c r="D96" s="1" t="s">
        <v>230</v>
      </c>
      <c r="E96" s="1" t="s">
        <v>6</v>
      </c>
      <c r="F96" s="1" t="s">
        <v>66</v>
      </c>
      <c r="G96" s="1">
        <v>0</v>
      </c>
      <c r="H96" s="1">
        <v>0.5</v>
      </c>
      <c r="I96" s="1" t="e">
        <v>#N/A</v>
      </c>
      <c r="J96" s="499">
        <v>0</v>
      </c>
    </row>
    <row r="97" spans="1:10" ht="15.75" customHeight="1">
      <c r="A97" s="1" t="s">
        <v>128</v>
      </c>
      <c r="B97" s="3">
        <v>20</v>
      </c>
      <c r="C97" s="1" t="str">
        <f t="shared" si="0"/>
        <v>Renewable Power: Hydroelectric Power Generation: Pumped Hydroelectric StorageAir pollution</v>
      </c>
      <c r="D97" s="1" t="s">
        <v>231</v>
      </c>
      <c r="E97" s="1" t="s">
        <v>6</v>
      </c>
      <c r="F97" s="1" t="s">
        <v>66</v>
      </c>
      <c r="G97" s="1">
        <v>0</v>
      </c>
      <c r="H97" s="1">
        <v>0.5</v>
      </c>
      <c r="I97" s="1" t="e">
        <v>#N/A</v>
      </c>
      <c r="J97" s="499">
        <v>0</v>
      </c>
    </row>
    <row r="98" spans="1:10" ht="15.75" customHeight="1">
      <c r="A98" s="1" t="s">
        <v>128</v>
      </c>
      <c r="B98" s="3">
        <v>185</v>
      </c>
      <c r="C98" s="1" t="str">
        <f t="shared" si="0"/>
        <v>Renewable Power: Other: Air pollution</v>
      </c>
      <c r="D98" s="1" t="s">
        <v>768</v>
      </c>
      <c r="E98" s="1" t="s">
        <v>6</v>
      </c>
      <c r="F98" s="1" t="s">
        <v>66</v>
      </c>
      <c r="G98" s="1">
        <v>0.5</v>
      </c>
      <c r="H98" s="1">
        <v>0.5</v>
      </c>
      <c r="I98" s="1" t="e">
        <v>#N/A</v>
      </c>
      <c r="J98" s="499">
        <v>0.5</v>
      </c>
    </row>
    <row r="99" spans="1:10" ht="15.75" customHeight="1">
      <c r="A99" s="1" t="s">
        <v>128</v>
      </c>
      <c r="B99" s="3">
        <v>209</v>
      </c>
      <c r="C99" s="1" t="str">
        <f t="shared" si="0"/>
        <v>Renewable Power: Other Renewable Power GenerationAir pollution</v>
      </c>
      <c r="D99" s="1" t="s">
        <v>232</v>
      </c>
      <c r="E99" s="1" t="s">
        <v>6</v>
      </c>
      <c r="F99" s="1" t="s">
        <v>66</v>
      </c>
      <c r="G99" s="1">
        <v>1</v>
      </c>
      <c r="H99" s="1">
        <v>1</v>
      </c>
      <c r="I99" s="1" t="e">
        <v>#N/A</v>
      </c>
      <c r="J99" s="499">
        <v>1</v>
      </c>
    </row>
    <row r="100" spans="1:10" ht="15.75" customHeight="1">
      <c r="A100" s="1" t="s">
        <v>128</v>
      </c>
      <c r="B100" s="3">
        <v>139</v>
      </c>
      <c r="C100" s="1" t="str">
        <f t="shared" si="0"/>
        <v>Renewable Power: Other Renewable Power Generation: Biomass Power GenerationAir pollution</v>
      </c>
      <c r="D100" s="1" t="s">
        <v>233</v>
      </c>
      <c r="E100" s="1" t="s">
        <v>6</v>
      </c>
      <c r="F100" s="1" t="s">
        <v>66</v>
      </c>
      <c r="G100" s="1">
        <v>2</v>
      </c>
      <c r="H100" s="1">
        <v>2</v>
      </c>
      <c r="I100" s="1" t="e">
        <v>#N/A</v>
      </c>
      <c r="J100" s="499">
        <v>2</v>
      </c>
    </row>
    <row r="101" spans="1:10" ht="15.75" customHeight="1">
      <c r="A101" s="1" t="s">
        <v>128</v>
      </c>
      <c r="B101" s="3">
        <v>195</v>
      </c>
      <c r="C101" s="1" t="str">
        <f t="shared" si="0"/>
        <v>Renewable Power: Other Renewable Power Generation: Geothermal Power GenerationAir pollution</v>
      </c>
      <c r="D101" s="1" t="s">
        <v>234</v>
      </c>
      <c r="E101" s="1" t="s">
        <v>6</v>
      </c>
      <c r="F101" s="1" t="s">
        <v>66</v>
      </c>
      <c r="G101" s="1">
        <v>0</v>
      </c>
      <c r="H101" s="1">
        <v>0.5</v>
      </c>
      <c r="I101" s="1" t="e">
        <v>#N/A</v>
      </c>
      <c r="J101" s="499">
        <v>0</v>
      </c>
    </row>
    <row r="102" spans="1:10" ht="15.75" customHeight="1">
      <c r="A102" s="1" t="s">
        <v>128</v>
      </c>
      <c r="B102" s="3">
        <v>227</v>
      </c>
      <c r="C102" s="1" t="str">
        <f t="shared" si="0"/>
        <v>Renewable Power: Other Renewable Power Generation: OtherAir pollution</v>
      </c>
      <c r="D102" s="1" t="s">
        <v>235</v>
      </c>
      <c r="E102" s="1" t="s">
        <v>6</v>
      </c>
      <c r="F102" s="1" t="s">
        <v>66</v>
      </c>
      <c r="G102" s="1">
        <v>1</v>
      </c>
      <c r="H102" s="1">
        <v>1</v>
      </c>
      <c r="I102" s="1" t="e">
        <v>#N/A</v>
      </c>
      <c r="J102" s="499">
        <v>1</v>
      </c>
    </row>
    <row r="103" spans="1:10" ht="15.75" customHeight="1">
      <c r="A103" s="1" t="s">
        <v>128</v>
      </c>
      <c r="B103" s="3">
        <v>186</v>
      </c>
      <c r="C103" s="1" t="str">
        <f t="shared" si="0"/>
        <v>Renewable Power: Other Renewable Power Generation: Wave Power GenerationAir pollution</v>
      </c>
      <c r="D103" s="1" t="s">
        <v>236</v>
      </c>
      <c r="E103" s="1" t="s">
        <v>6</v>
      </c>
      <c r="F103" s="1" t="s">
        <v>66</v>
      </c>
      <c r="G103" s="1">
        <v>0</v>
      </c>
      <c r="H103" s="1">
        <v>0.5</v>
      </c>
      <c r="I103" s="1" t="e">
        <v>#N/A</v>
      </c>
      <c r="J103" s="499">
        <v>0</v>
      </c>
    </row>
    <row r="104" spans="1:10" ht="15.75" customHeight="1">
      <c r="A104" s="1" t="s">
        <v>128</v>
      </c>
      <c r="B104" s="3">
        <v>50</v>
      </c>
      <c r="C104" s="1" t="str">
        <f t="shared" si="0"/>
        <v>Renewable Power: Other Renewable TechnologiesAir pollution</v>
      </c>
      <c r="D104" s="1" t="s">
        <v>237</v>
      </c>
      <c r="E104" s="1" t="s">
        <v>6</v>
      </c>
      <c r="F104" s="1" t="s">
        <v>66</v>
      </c>
      <c r="G104" s="1">
        <v>0</v>
      </c>
      <c r="H104" s="1">
        <v>0.5</v>
      </c>
      <c r="I104" s="1" t="e">
        <v>#N/A</v>
      </c>
      <c r="J104" s="499">
        <v>0</v>
      </c>
    </row>
    <row r="105" spans="1:10" ht="15.75" customHeight="1">
      <c r="A105" s="1" t="s">
        <v>128</v>
      </c>
      <c r="B105" s="3">
        <v>193</v>
      </c>
      <c r="C105" s="1" t="str">
        <f t="shared" si="0"/>
        <v>Renewable Power: Other Renewable Technologies: Battery StorageAir pollution</v>
      </c>
      <c r="D105" s="1" t="s">
        <v>238</v>
      </c>
      <c r="E105" s="1" t="s">
        <v>6</v>
      </c>
      <c r="F105" s="1" t="s">
        <v>66</v>
      </c>
      <c r="G105" s="1">
        <v>0</v>
      </c>
      <c r="H105" s="1">
        <v>0.5</v>
      </c>
      <c r="I105" s="1" t="e">
        <v>#N/A</v>
      </c>
      <c r="J105" s="499">
        <v>0</v>
      </c>
    </row>
    <row r="106" spans="1:10" ht="15.75" customHeight="1">
      <c r="A106" s="1" t="s">
        <v>128</v>
      </c>
      <c r="B106" s="3" t="s">
        <v>239</v>
      </c>
      <c r="C106" s="1" t="str">
        <f t="shared" si="0"/>
        <v>Renewable Power: Other Renewable Technologies: Off-Shore Transmission (OFTO)Air pollution</v>
      </c>
      <c r="D106" s="1" t="s">
        <v>240</v>
      </c>
      <c r="E106" s="1" t="s">
        <v>6</v>
      </c>
      <c r="F106" s="1" t="s">
        <v>66</v>
      </c>
      <c r="G106" s="1">
        <v>0</v>
      </c>
      <c r="H106" s="1">
        <v>0.5</v>
      </c>
      <c r="I106" s="1" t="e">
        <v>#N/A</v>
      </c>
      <c r="J106" s="499">
        <v>0</v>
      </c>
    </row>
    <row r="107" spans="1:10" ht="15.75" customHeight="1">
      <c r="A107" s="1" t="s">
        <v>128</v>
      </c>
      <c r="B107" s="3">
        <v>91</v>
      </c>
      <c r="C107" s="1" t="str">
        <f t="shared" si="0"/>
        <v>Renewable Power: Other Renewable Technologies: OtherAir pollution</v>
      </c>
      <c r="D107" s="1" t="s">
        <v>241</v>
      </c>
      <c r="E107" s="1" t="s">
        <v>6</v>
      </c>
      <c r="F107" s="1" t="s">
        <v>66</v>
      </c>
      <c r="G107" s="1">
        <v>0</v>
      </c>
      <c r="H107" s="1">
        <v>0.5</v>
      </c>
      <c r="I107" s="1" t="e">
        <v>#N/A</v>
      </c>
      <c r="J107" s="499">
        <v>0</v>
      </c>
    </row>
    <row r="108" spans="1:10" ht="15.75" customHeight="1">
      <c r="A108" s="1" t="s">
        <v>128</v>
      </c>
      <c r="B108" s="3">
        <v>155</v>
      </c>
      <c r="C108" s="1" t="str">
        <f t="shared" si="0"/>
        <v>Renewable Power: Other Renewable Technologies: Other StorageAir pollution</v>
      </c>
      <c r="D108" s="1" t="s">
        <v>242</v>
      </c>
      <c r="E108" s="1" t="s">
        <v>6</v>
      </c>
      <c r="F108" s="1" t="s">
        <v>66</v>
      </c>
      <c r="G108" s="1">
        <v>0</v>
      </c>
      <c r="H108" s="1">
        <v>0.5</v>
      </c>
      <c r="I108" s="1" t="e">
        <v>#N/A</v>
      </c>
      <c r="J108" s="499">
        <v>0</v>
      </c>
    </row>
    <row r="109" spans="1:10" ht="15.75" customHeight="1">
      <c r="A109" s="1" t="s">
        <v>128</v>
      </c>
      <c r="B109" s="3">
        <v>153</v>
      </c>
      <c r="C109" s="1" t="str">
        <f t="shared" si="0"/>
        <v>Renewable Power: Solar Power GenerationAir pollution</v>
      </c>
      <c r="D109" s="1" t="s">
        <v>243</v>
      </c>
      <c r="E109" s="1" t="s">
        <v>6</v>
      </c>
      <c r="F109" s="1" t="s">
        <v>66</v>
      </c>
      <c r="G109" s="1">
        <v>0</v>
      </c>
      <c r="H109" s="1">
        <v>0.5</v>
      </c>
      <c r="I109" s="1" t="e">
        <v>#N/A</v>
      </c>
      <c r="J109" s="499">
        <v>0</v>
      </c>
    </row>
    <row r="110" spans="1:10" ht="15.75" customHeight="1">
      <c r="A110" s="1" t="s">
        <v>128</v>
      </c>
      <c r="B110" s="3">
        <v>154</v>
      </c>
      <c r="C110" s="1" t="str">
        <f t="shared" si="0"/>
        <v>Renewable Power: Solar Power Generation: OtherAir pollution</v>
      </c>
      <c r="D110" s="1" t="s">
        <v>244</v>
      </c>
      <c r="E110" s="1" t="s">
        <v>6</v>
      </c>
      <c r="F110" s="1" t="s">
        <v>66</v>
      </c>
      <c r="G110" s="1">
        <v>0</v>
      </c>
      <c r="H110" s="1">
        <v>0.5</v>
      </c>
      <c r="I110" s="1" t="e">
        <v>#N/A</v>
      </c>
      <c r="J110" s="499">
        <v>0</v>
      </c>
    </row>
    <row r="111" spans="1:10" ht="15.75" customHeight="1">
      <c r="A111" s="1" t="s">
        <v>128</v>
      </c>
      <c r="B111" s="3">
        <v>229</v>
      </c>
      <c r="C111" s="1" t="str">
        <f t="shared" si="0"/>
        <v>Renewable Power: Solar Power Generation: Photovoltaic Power GenerationAir pollution</v>
      </c>
      <c r="D111" s="1" t="s">
        <v>245</v>
      </c>
      <c r="E111" s="1" t="s">
        <v>6</v>
      </c>
      <c r="F111" s="1" t="s">
        <v>66</v>
      </c>
      <c r="G111" s="1">
        <v>0</v>
      </c>
      <c r="H111" s="1">
        <v>0.5</v>
      </c>
      <c r="I111" s="1" t="e">
        <v>#N/A</v>
      </c>
      <c r="J111" s="499">
        <v>0</v>
      </c>
    </row>
    <row r="112" spans="1:10" ht="15.75" customHeight="1">
      <c r="A112" s="1" t="s">
        <v>128</v>
      </c>
      <c r="B112" s="3" t="s">
        <v>246</v>
      </c>
      <c r="C112" s="1" t="str">
        <f t="shared" si="0"/>
        <v>Renewable Power: Solar Power Generation: Thermal Solar PowerAir pollution</v>
      </c>
      <c r="D112" s="1" t="s">
        <v>247</v>
      </c>
      <c r="E112" s="1" t="s">
        <v>6</v>
      </c>
      <c r="F112" s="1" t="s">
        <v>66</v>
      </c>
      <c r="G112" s="1">
        <v>0</v>
      </c>
      <c r="H112" s="1">
        <v>0.5</v>
      </c>
      <c r="I112" s="1" t="e">
        <v>#N/A</v>
      </c>
      <c r="J112" s="499">
        <v>0</v>
      </c>
    </row>
    <row r="113" spans="1:10" ht="15.75" customHeight="1">
      <c r="A113" s="1" t="s">
        <v>128</v>
      </c>
      <c r="B113" s="3">
        <v>199</v>
      </c>
      <c r="C113" s="1" t="str">
        <f t="shared" si="0"/>
        <v>Renewable Power: Wind Power GenerationAir pollution</v>
      </c>
      <c r="D113" s="1" t="s">
        <v>248</v>
      </c>
      <c r="E113" s="1" t="s">
        <v>6</v>
      </c>
      <c r="F113" s="1" t="s">
        <v>66</v>
      </c>
      <c r="G113" s="1">
        <v>0</v>
      </c>
      <c r="H113" s="1">
        <v>0.5</v>
      </c>
      <c r="I113" s="1" t="e">
        <v>#N/A</v>
      </c>
      <c r="J113" s="499">
        <v>0</v>
      </c>
    </row>
    <row r="114" spans="1:10" ht="15.75" customHeight="1">
      <c r="A114" s="1" t="s">
        <v>128</v>
      </c>
      <c r="B114" s="3">
        <v>156</v>
      </c>
      <c r="C114" s="1" t="str">
        <f t="shared" si="0"/>
        <v>Renewable Power: Wind Power Generation: Off-Shore Wind Power GenerationAir pollution</v>
      </c>
      <c r="D114" s="1" t="s">
        <v>249</v>
      </c>
      <c r="E114" s="1" t="s">
        <v>6</v>
      </c>
      <c r="F114" s="1" t="s">
        <v>66</v>
      </c>
      <c r="G114" s="1">
        <v>0</v>
      </c>
      <c r="H114" s="1">
        <v>0.5</v>
      </c>
      <c r="I114" s="1" t="e">
        <v>#N/A</v>
      </c>
      <c r="J114" s="499">
        <v>0</v>
      </c>
    </row>
    <row r="115" spans="1:10" ht="15.75" customHeight="1">
      <c r="A115" s="1" t="s">
        <v>128</v>
      </c>
      <c r="B115" s="3">
        <v>79</v>
      </c>
      <c r="C115" s="1" t="str">
        <f t="shared" si="0"/>
        <v>Renewable Power: Wind Power Generation: On-Shore Wind Power GenerationAir pollution</v>
      </c>
      <c r="D115" s="1" t="s">
        <v>250</v>
      </c>
      <c r="E115" s="1" t="s">
        <v>6</v>
      </c>
      <c r="F115" s="1" t="s">
        <v>66</v>
      </c>
      <c r="G115" s="1">
        <v>0</v>
      </c>
      <c r="H115" s="1">
        <v>0.5</v>
      </c>
      <c r="I115" s="1" t="e">
        <v>#N/A</v>
      </c>
      <c r="J115" s="499">
        <v>0</v>
      </c>
    </row>
    <row r="116" spans="1:10" ht="15.75" customHeight="1">
      <c r="A116" s="1" t="s">
        <v>128</v>
      </c>
      <c r="B116" s="3">
        <v>200</v>
      </c>
      <c r="C116" s="1" t="str">
        <f t="shared" si="0"/>
        <v>Renewable Power: Wind Power Generation: OtherAir pollution</v>
      </c>
      <c r="D116" s="1" t="s">
        <v>251</v>
      </c>
      <c r="E116" s="1" t="s">
        <v>6</v>
      </c>
      <c r="F116" s="1" t="s">
        <v>66</v>
      </c>
      <c r="G116" s="1">
        <v>0</v>
      </c>
      <c r="H116" s="1">
        <v>0.5</v>
      </c>
      <c r="I116" s="1" t="e">
        <v>#N/A</v>
      </c>
      <c r="J116" s="499">
        <v>0</v>
      </c>
    </row>
    <row r="117" spans="1:10" ht="15.75" customHeight="1">
      <c r="A117" s="1" t="s">
        <v>128</v>
      </c>
      <c r="B117" s="3">
        <v>125</v>
      </c>
      <c r="C117" s="1" t="str">
        <f t="shared" si="0"/>
        <v>Social InfrastructureAir pollution</v>
      </c>
      <c r="D117" s="1" t="s">
        <v>252</v>
      </c>
      <c r="E117" s="1" t="s">
        <v>6</v>
      </c>
      <c r="F117" s="1" t="s">
        <v>66</v>
      </c>
      <c r="G117" s="1">
        <v>0</v>
      </c>
      <c r="H117" s="1">
        <v>0.5</v>
      </c>
      <c r="I117" s="1" t="e">
        <v>#N/A</v>
      </c>
      <c r="J117" s="499">
        <v>0</v>
      </c>
    </row>
    <row r="118" spans="1:10" ht="15.75" customHeight="1">
      <c r="A118" s="1" t="s">
        <v>128</v>
      </c>
      <c r="B118" s="3">
        <v>157</v>
      </c>
      <c r="C118" s="1" t="str">
        <f t="shared" si="0"/>
        <v>Social Infrastructure: Defence ServicesAir pollution</v>
      </c>
      <c r="D118" s="1" t="s">
        <v>253</v>
      </c>
      <c r="E118" s="1" t="s">
        <v>6</v>
      </c>
      <c r="F118" s="1" t="s">
        <v>66</v>
      </c>
      <c r="G118" s="1">
        <v>0</v>
      </c>
      <c r="H118" s="1">
        <v>0.5</v>
      </c>
      <c r="I118" s="1" t="e">
        <v>#N/A</v>
      </c>
      <c r="J118" s="499">
        <v>0</v>
      </c>
    </row>
    <row r="119" spans="1:10" ht="15.75" customHeight="1">
      <c r="A119" s="1" t="s">
        <v>128</v>
      </c>
      <c r="B119" s="3">
        <v>92</v>
      </c>
      <c r="C119" s="1" t="str">
        <f t="shared" si="0"/>
        <v>Social Infrastructure: Defence Services: Barracks and AccommodationAir pollution</v>
      </c>
      <c r="D119" s="1" t="s">
        <v>254</v>
      </c>
      <c r="E119" s="1" t="s">
        <v>6</v>
      </c>
      <c r="F119" s="1" t="s">
        <v>66</v>
      </c>
      <c r="G119" s="1">
        <v>0</v>
      </c>
      <c r="H119" s="1">
        <v>0.5</v>
      </c>
      <c r="I119" s="1" t="e">
        <v>#N/A</v>
      </c>
      <c r="J119" s="499">
        <v>0</v>
      </c>
    </row>
    <row r="120" spans="1:10" ht="15.75" customHeight="1">
      <c r="A120" s="1" t="s">
        <v>128</v>
      </c>
      <c r="B120" s="3">
        <v>94</v>
      </c>
      <c r="C120" s="1" t="str">
        <f t="shared" si="0"/>
        <v>Social Infrastructure: Defence Services: OtherAir pollution</v>
      </c>
      <c r="D120" s="1" t="s">
        <v>256</v>
      </c>
      <c r="E120" s="1" t="s">
        <v>6</v>
      </c>
      <c r="F120" s="1" t="s">
        <v>66</v>
      </c>
      <c r="G120" s="1">
        <v>0</v>
      </c>
      <c r="H120" s="1">
        <v>0.5</v>
      </c>
      <c r="I120" s="1" t="e">
        <v>#N/A</v>
      </c>
      <c r="J120" s="499">
        <v>0</v>
      </c>
    </row>
    <row r="121" spans="1:10" ht="15.75" customHeight="1">
      <c r="A121" s="1" t="s">
        <v>128</v>
      </c>
      <c r="B121" s="3">
        <v>203</v>
      </c>
      <c r="C121" s="1" t="str">
        <f t="shared" si="0"/>
        <v>Social Infrastructure: Defence Services: Strategic Transport and RefuellingAir pollution</v>
      </c>
      <c r="D121" s="1" t="s">
        <v>257</v>
      </c>
      <c r="E121" s="1" t="s">
        <v>6</v>
      </c>
      <c r="F121" s="1" t="s">
        <v>66</v>
      </c>
      <c r="G121" s="1">
        <v>0</v>
      </c>
      <c r="H121" s="1">
        <v>0.5</v>
      </c>
      <c r="I121" s="1" t="e">
        <v>#N/A</v>
      </c>
      <c r="J121" s="499">
        <v>0</v>
      </c>
    </row>
    <row r="122" spans="1:10" ht="15.75" customHeight="1">
      <c r="A122" s="1" t="s">
        <v>128</v>
      </c>
      <c r="B122" s="3">
        <v>89</v>
      </c>
      <c r="C122" s="1" t="str">
        <f t="shared" si="0"/>
        <v>Social Infrastructure: Defence Services: Training FacilitiesAir pollution</v>
      </c>
      <c r="D122" s="1" t="s">
        <v>258</v>
      </c>
      <c r="E122" s="1" t="s">
        <v>6</v>
      </c>
      <c r="F122" s="1" t="s">
        <v>66</v>
      </c>
      <c r="G122" s="1">
        <v>0</v>
      </c>
      <c r="H122" s="1">
        <v>0.5</v>
      </c>
      <c r="I122" s="1" t="e">
        <v>#N/A</v>
      </c>
      <c r="J122" s="499">
        <v>0</v>
      </c>
    </row>
    <row r="123" spans="1:10" ht="15.75" customHeight="1">
      <c r="A123" s="1" t="s">
        <v>128</v>
      </c>
      <c r="B123" s="3">
        <v>158</v>
      </c>
      <c r="C123" s="1" t="str">
        <f t="shared" si="0"/>
        <v>Social Infrastructure: Education ServicesAir pollution</v>
      </c>
      <c r="D123" s="1" t="s">
        <v>259</v>
      </c>
      <c r="E123" s="1" t="s">
        <v>6</v>
      </c>
      <c r="F123" s="1" t="s">
        <v>66</v>
      </c>
      <c r="G123" s="1">
        <v>0</v>
      </c>
      <c r="H123" s="1">
        <v>0.5</v>
      </c>
      <c r="I123" s="1" t="e">
        <v>#N/A</v>
      </c>
      <c r="J123" s="499">
        <v>0</v>
      </c>
    </row>
    <row r="124" spans="1:10" ht="15.75" customHeight="1">
      <c r="A124" s="1" t="s">
        <v>128</v>
      </c>
      <c r="B124" s="3">
        <v>98</v>
      </c>
      <c r="C124" s="1" t="str">
        <f t="shared" si="0"/>
        <v>Social Infrastructure: Education Services: OtherAir pollution</v>
      </c>
      <c r="D124" s="1" t="s">
        <v>260</v>
      </c>
      <c r="E124" s="1" t="s">
        <v>6</v>
      </c>
      <c r="F124" s="1" t="s">
        <v>66</v>
      </c>
      <c r="G124" s="1">
        <v>0</v>
      </c>
      <c r="H124" s="1">
        <v>0.5</v>
      </c>
      <c r="I124" s="1" t="e">
        <v>#N/A</v>
      </c>
      <c r="J124" s="499">
        <v>0</v>
      </c>
    </row>
    <row r="125" spans="1:10" ht="15.75" customHeight="1">
      <c r="A125" s="1" t="s">
        <v>128</v>
      </c>
      <c r="B125" s="3" t="s">
        <v>261</v>
      </c>
      <c r="C125" s="1" t="str">
        <f t="shared" si="0"/>
        <v>Social Infrastructure: Education Services: Schools (Classes and Sports Facilities)Air pollution</v>
      </c>
      <c r="D125" s="1" t="s">
        <v>262</v>
      </c>
      <c r="E125" s="1" t="s">
        <v>6</v>
      </c>
      <c r="F125" s="1" t="s">
        <v>66</v>
      </c>
      <c r="G125" s="1">
        <v>0</v>
      </c>
      <c r="H125" s="1">
        <v>0.5</v>
      </c>
      <c r="I125" s="1" t="e">
        <v>#N/A</v>
      </c>
      <c r="J125" s="499">
        <v>0</v>
      </c>
    </row>
    <row r="126" spans="1:10" ht="15.75" customHeight="1">
      <c r="A126" s="1" t="s">
        <v>128</v>
      </c>
      <c r="B126" s="3">
        <v>162</v>
      </c>
      <c r="C126" s="1" t="str">
        <f t="shared" si="0"/>
        <v>Social Infrastructure: Education Services: Student AccommodationAir pollution</v>
      </c>
      <c r="D126" s="1" t="s">
        <v>263</v>
      </c>
      <c r="E126" s="1" t="s">
        <v>6</v>
      </c>
      <c r="F126" s="1" t="s">
        <v>66</v>
      </c>
      <c r="G126" s="1">
        <v>0</v>
      </c>
      <c r="H126" s="1">
        <v>0.5</v>
      </c>
      <c r="I126" s="1" t="e">
        <v>#N/A</v>
      </c>
      <c r="J126" s="499">
        <v>0</v>
      </c>
    </row>
    <row r="127" spans="1:10" ht="15.75" customHeight="1">
      <c r="A127" s="1" t="s">
        <v>128</v>
      </c>
      <c r="B127" s="3">
        <v>161</v>
      </c>
      <c r="C127" s="1" t="str">
        <f t="shared" si="0"/>
        <v>Social Infrastructure: Education Services: Universities (Classes, Labs, Administration Buildings)Air pollution</v>
      </c>
      <c r="D127" s="1" t="s">
        <v>264</v>
      </c>
      <c r="E127" s="1" t="s">
        <v>6</v>
      </c>
      <c r="F127" s="1" t="s">
        <v>66</v>
      </c>
      <c r="G127" s="1">
        <v>0</v>
      </c>
      <c r="H127" s="1">
        <v>0.5</v>
      </c>
      <c r="I127" s="1" t="e">
        <v>#N/A</v>
      </c>
      <c r="J127" s="499">
        <v>0</v>
      </c>
    </row>
    <row r="128" spans="1:10" ht="15.75" customHeight="1">
      <c r="A128" s="1" t="s">
        <v>128</v>
      </c>
      <c r="B128" s="3">
        <v>201</v>
      </c>
      <c r="C128" s="1" t="str">
        <f t="shared" si="0"/>
        <v>Social Infrastructure: Government ServicesAir pollution</v>
      </c>
      <c r="D128" s="1" t="s">
        <v>265</v>
      </c>
      <c r="E128" s="1" t="s">
        <v>6</v>
      </c>
      <c r="F128" s="1" t="s">
        <v>66</v>
      </c>
      <c r="G128" s="1">
        <v>0</v>
      </c>
      <c r="H128" s="1">
        <v>0.5</v>
      </c>
      <c r="I128" s="1" t="e">
        <v>#N/A</v>
      </c>
      <c r="J128" s="499">
        <v>0</v>
      </c>
    </row>
    <row r="129" spans="1:10" ht="15.75" customHeight="1">
      <c r="A129" s="1" t="s">
        <v>128</v>
      </c>
      <c r="B129" s="3">
        <v>160</v>
      </c>
      <c r="C129" s="1" t="str">
        <f t="shared" si="0"/>
        <v>Social Infrastructure: Government Services: Courts of JusticeAir pollution</v>
      </c>
      <c r="D129" s="1" t="s">
        <v>266</v>
      </c>
      <c r="E129" s="1" t="s">
        <v>6</v>
      </c>
      <c r="F129" s="1" t="s">
        <v>66</v>
      </c>
      <c r="G129" s="1">
        <v>0</v>
      </c>
      <c r="H129" s="1">
        <v>0.5</v>
      </c>
      <c r="I129" s="1" t="e">
        <v>#N/A</v>
      </c>
      <c r="J129" s="499">
        <v>0</v>
      </c>
    </row>
    <row r="130" spans="1:10" ht="15.75" customHeight="1">
      <c r="A130" s="1" t="s">
        <v>128</v>
      </c>
      <c r="B130" s="3">
        <v>159</v>
      </c>
      <c r="C130" s="1" t="str">
        <f t="shared" si="0"/>
        <v>Social Infrastructure: Government Services: Government Buildings and Office AccommodationAir pollution</v>
      </c>
      <c r="D130" s="1" t="s">
        <v>267</v>
      </c>
      <c r="E130" s="1" t="s">
        <v>6</v>
      </c>
      <c r="F130" s="1" t="s">
        <v>66</v>
      </c>
      <c r="G130" s="1">
        <v>0</v>
      </c>
      <c r="H130" s="1">
        <v>0.5</v>
      </c>
      <c r="I130" s="1" t="e">
        <v>#N/A</v>
      </c>
      <c r="J130" s="499">
        <v>0</v>
      </c>
    </row>
    <row r="131" spans="1:10" ht="15.75" customHeight="1">
      <c r="A131" s="1" t="s">
        <v>128</v>
      </c>
      <c r="B131" s="3">
        <v>228</v>
      </c>
      <c r="C131" s="1" t="str">
        <f t="shared" si="0"/>
        <v>Social Infrastructure: Government Services: OtherAir pollution</v>
      </c>
      <c r="D131" s="1" t="s">
        <v>268</v>
      </c>
      <c r="E131" s="1" t="s">
        <v>6</v>
      </c>
      <c r="F131" s="1" t="s">
        <v>66</v>
      </c>
      <c r="G131" s="1">
        <v>0</v>
      </c>
      <c r="H131" s="1">
        <v>0.5</v>
      </c>
      <c r="I131" s="1" t="e">
        <v>#N/A</v>
      </c>
      <c r="J131" s="499">
        <v>0</v>
      </c>
    </row>
    <row r="132" spans="1:10" ht="15.75" customHeight="1">
      <c r="A132" s="1" t="s">
        <v>128</v>
      </c>
      <c r="B132" s="3">
        <v>126</v>
      </c>
      <c r="C132" s="1" t="str">
        <f t="shared" si="0"/>
        <v>Social Infrastructure: Government Services: Police Stations and FacilitiesAir pollution</v>
      </c>
      <c r="D132" s="1" t="s">
        <v>270</v>
      </c>
      <c r="E132" s="1" t="s">
        <v>6</v>
      </c>
      <c r="F132" s="1" t="s">
        <v>66</v>
      </c>
      <c r="G132" s="1">
        <v>0</v>
      </c>
      <c r="H132" s="1">
        <v>0.5</v>
      </c>
      <c r="I132" s="1" t="e">
        <v>#N/A</v>
      </c>
      <c r="J132" s="499">
        <v>0</v>
      </c>
    </row>
    <row r="133" spans="1:10" ht="15.75" customHeight="1">
      <c r="A133" s="1" t="s">
        <v>128</v>
      </c>
      <c r="B133" s="3">
        <v>88</v>
      </c>
      <c r="C133" s="1" t="str">
        <f t="shared" si="0"/>
        <v>Social Infrastructure: Government Services: PrisonsAir pollution</v>
      </c>
      <c r="D133" s="1" t="s">
        <v>271</v>
      </c>
      <c r="E133" s="1" t="s">
        <v>6</v>
      </c>
      <c r="F133" s="1" t="s">
        <v>66</v>
      </c>
      <c r="G133" s="1">
        <v>0</v>
      </c>
      <c r="H133" s="1">
        <v>0.5</v>
      </c>
      <c r="I133" s="1" t="e">
        <v>#N/A</v>
      </c>
      <c r="J133" s="499">
        <v>0</v>
      </c>
    </row>
    <row r="134" spans="1:10" ht="15.75" customHeight="1">
      <c r="A134" s="1" t="s">
        <v>128</v>
      </c>
      <c r="B134" s="3">
        <v>87</v>
      </c>
      <c r="C134" s="1" t="str">
        <f t="shared" si="0"/>
        <v>Social Infrastructure: Government Services: Social AccommodationAir pollution</v>
      </c>
      <c r="D134" s="1" t="s">
        <v>272</v>
      </c>
      <c r="E134" s="1" t="s">
        <v>6</v>
      </c>
      <c r="F134" s="1" t="s">
        <v>66</v>
      </c>
      <c r="G134" s="1">
        <v>0</v>
      </c>
      <c r="H134" s="1">
        <v>0.5</v>
      </c>
      <c r="I134" s="1" t="e">
        <v>#N/A</v>
      </c>
      <c r="J134" s="499">
        <v>0</v>
      </c>
    </row>
    <row r="135" spans="1:10" ht="15.75" customHeight="1">
      <c r="A135" s="1" t="s">
        <v>128</v>
      </c>
      <c r="B135" s="3">
        <v>202</v>
      </c>
      <c r="C135" s="1" t="str">
        <f t="shared" si="0"/>
        <v>Social Infrastructure: Government Services: Street LightingAir pollution</v>
      </c>
      <c r="D135" s="1" t="s">
        <v>273</v>
      </c>
      <c r="E135" s="1" t="s">
        <v>6</v>
      </c>
      <c r="F135" s="1" t="s">
        <v>66</v>
      </c>
      <c r="G135" s="1">
        <v>0</v>
      </c>
      <c r="H135" s="1">
        <v>0.5</v>
      </c>
      <c r="I135" s="1" t="e">
        <v>#N/A</v>
      </c>
      <c r="J135" s="499">
        <v>0</v>
      </c>
    </row>
    <row r="136" spans="1:10" ht="15.75" customHeight="1">
      <c r="A136" s="1" t="s">
        <v>128</v>
      </c>
      <c r="B136" s="3">
        <v>101</v>
      </c>
      <c r="C136" s="1" t="str">
        <f t="shared" si="0"/>
        <v>Social Infrastructure: Health and Social Care ServicesAir pollution</v>
      </c>
      <c r="D136" s="1" t="s">
        <v>274</v>
      </c>
      <c r="E136" s="1" t="s">
        <v>6</v>
      </c>
      <c r="F136" s="1" t="s">
        <v>66</v>
      </c>
      <c r="G136" s="1">
        <v>0</v>
      </c>
      <c r="H136" s="1">
        <v>0.5</v>
      </c>
      <c r="I136" s="1" t="e">
        <v>#N/A</v>
      </c>
      <c r="J136" s="499">
        <v>0</v>
      </c>
    </row>
    <row r="137" spans="1:10" ht="15.75" customHeight="1">
      <c r="A137" s="1" t="s">
        <v>128</v>
      </c>
      <c r="B137" s="3" t="s">
        <v>275</v>
      </c>
      <c r="C137" s="1" t="str">
        <f t="shared" si="0"/>
        <v>Social Infrastructure: Health and Social Care Services: ClinicsAir pollution</v>
      </c>
      <c r="D137" s="1" t="s">
        <v>276</v>
      </c>
      <c r="E137" s="1" t="s">
        <v>6</v>
      </c>
      <c r="F137" s="1" t="s">
        <v>66</v>
      </c>
      <c r="G137" s="1">
        <v>0</v>
      </c>
      <c r="H137" s="1">
        <v>0.5</v>
      </c>
      <c r="I137" s="1" t="e">
        <v>#N/A</v>
      </c>
      <c r="J137" s="499">
        <v>0</v>
      </c>
    </row>
    <row r="138" spans="1:10" ht="15.75" customHeight="1">
      <c r="A138" s="1" t="s">
        <v>128</v>
      </c>
      <c r="B138" s="3" t="s">
        <v>277</v>
      </c>
      <c r="C138" s="1" t="str">
        <f t="shared" si="0"/>
        <v>Social Infrastructure: Health and Social Care Services: CrematoriumAir pollution</v>
      </c>
      <c r="D138" s="1" t="s">
        <v>278</v>
      </c>
      <c r="F138" s="1" t="s">
        <v>66</v>
      </c>
      <c r="H138" s="1">
        <v>2</v>
      </c>
      <c r="I138" s="1" t="e">
        <v>#N/A</v>
      </c>
      <c r="J138" s="499">
        <v>2</v>
      </c>
    </row>
    <row r="139" spans="1:10" ht="15.75" customHeight="1">
      <c r="A139" s="1" t="s">
        <v>128</v>
      </c>
      <c r="B139" s="3" t="s">
        <v>279</v>
      </c>
      <c r="C139" s="1" t="str">
        <f t="shared" si="0"/>
        <v>Social Infrastructure: Health and Social Care Services: HospitalsAir pollution</v>
      </c>
      <c r="D139" s="1" t="s">
        <v>280</v>
      </c>
      <c r="E139" s="1" t="s">
        <v>6</v>
      </c>
      <c r="F139" s="1" t="s">
        <v>66</v>
      </c>
      <c r="G139" s="1">
        <v>0</v>
      </c>
      <c r="H139" s="1">
        <v>0.5</v>
      </c>
      <c r="I139" s="1" t="e">
        <v>#N/A</v>
      </c>
      <c r="J139" s="499">
        <v>0</v>
      </c>
    </row>
    <row r="140" spans="1:10" ht="15.75" customHeight="1">
      <c r="A140" s="1" t="s">
        <v>128</v>
      </c>
      <c r="B140" s="3">
        <v>196</v>
      </c>
      <c r="C140" s="1" t="str">
        <f t="shared" si="0"/>
        <v>Social Infrastructure: Health and Social Care Services: OtherAir pollution</v>
      </c>
      <c r="D140" s="1" t="s">
        <v>281</v>
      </c>
      <c r="E140" s="1" t="s">
        <v>6</v>
      </c>
      <c r="F140" s="1" t="s">
        <v>66</v>
      </c>
      <c r="G140" s="1">
        <v>0</v>
      </c>
      <c r="H140" s="1">
        <v>0.5</v>
      </c>
      <c r="I140" s="1" t="e">
        <v>#N/A</v>
      </c>
      <c r="J140" s="499">
        <v>0</v>
      </c>
    </row>
    <row r="141" spans="1:10" ht="15.75" customHeight="1">
      <c r="A141" s="1" t="s">
        <v>128</v>
      </c>
      <c r="B141" s="3">
        <v>207</v>
      </c>
      <c r="C141" s="1" t="str">
        <f t="shared" si="0"/>
        <v>Social Infrastructure: Health and Social Care Services: Residential and Assisted LivingAir pollution</v>
      </c>
      <c r="D141" s="1" t="s">
        <v>282</v>
      </c>
      <c r="E141" s="1" t="s">
        <v>6</v>
      </c>
      <c r="F141" s="1" t="s">
        <v>66</v>
      </c>
      <c r="G141" s="1">
        <v>0</v>
      </c>
      <c r="H141" s="1">
        <v>0.5</v>
      </c>
      <c r="I141" s="1" t="e">
        <v>#N/A</v>
      </c>
      <c r="J141" s="499">
        <v>0</v>
      </c>
    </row>
    <row r="142" spans="1:10" ht="15.75" customHeight="1">
      <c r="A142" s="1" t="s">
        <v>128</v>
      </c>
      <c r="B142" s="3">
        <v>132</v>
      </c>
      <c r="C142" s="1" t="str">
        <f t="shared" si="0"/>
        <v>Social Infrastructure: Other: Air pollution</v>
      </c>
      <c r="D142" s="1" t="s">
        <v>769</v>
      </c>
      <c r="E142" s="1" t="s">
        <v>6</v>
      </c>
      <c r="F142" s="1" t="s">
        <v>66</v>
      </c>
      <c r="G142" s="1">
        <v>0</v>
      </c>
      <c r="H142" s="1">
        <v>0.5</v>
      </c>
      <c r="I142" s="1" t="e">
        <v>#N/A</v>
      </c>
      <c r="J142" s="499">
        <v>0</v>
      </c>
    </row>
    <row r="143" spans="1:10" ht="15.75" customHeight="1">
      <c r="A143" s="1" t="s">
        <v>128</v>
      </c>
      <c r="B143" s="3">
        <v>171</v>
      </c>
      <c r="C143" s="1" t="str">
        <f t="shared" si="0"/>
        <v>Social Infrastructure: Recreational FacilitiesAir pollution</v>
      </c>
      <c r="D143" s="1" t="s">
        <v>285</v>
      </c>
      <c r="E143" s="1" t="s">
        <v>6</v>
      </c>
      <c r="F143" s="1" t="s">
        <v>66</v>
      </c>
      <c r="G143" s="1">
        <v>0</v>
      </c>
      <c r="H143" s="1">
        <v>0.5</v>
      </c>
      <c r="I143" s="1" t="e">
        <v>#N/A</v>
      </c>
      <c r="J143" s="499">
        <v>0</v>
      </c>
    </row>
    <row r="144" spans="1:10" ht="15.75" customHeight="1">
      <c r="A144" s="1" t="s">
        <v>128</v>
      </c>
      <c r="B144" s="3">
        <v>172</v>
      </c>
      <c r="C144" s="1" t="str">
        <f t="shared" si="0"/>
        <v>Social Infrastructure: Recreational Facilities: Amusement ParksAir pollution</v>
      </c>
      <c r="D144" s="1" t="s">
        <v>286</v>
      </c>
      <c r="E144" s="1" t="s">
        <v>6</v>
      </c>
      <c r="F144" s="1" t="s">
        <v>66</v>
      </c>
      <c r="G144" s="1">
        <v>0</v>
      </c>
      <c r="H144" s="1">
        <v>0.5</v>
      </c>
      <c r="I144" s="1" t="e">
        <v>#N/A</v>
      </c>
      <c r="J144" s="499">
        <v>0</v>
      </c>
    </row>
    <row r="145" spans="1:10" ht="15.75" customHeight="1">
      <c r="A145" s="1" t="s">
        <v>128</v>
      </c>
      <c r="B145" s="3" t="s">
        <v>287</v>
      </c>
      <c r="C145" s="1" t="str">
        <f t="shared" si="0"/>
        <v>Social Infrastructure: Recreational Facilities: Arts, Libraries and MuseumsAir pollution</v>
      </c>
      <c r="D145" s="1" t="s">
        <v>288</v>
      </c>
      <c r="E145" s="1" t="s">
        <v>6</v>
      </c>
      <c r="F145" s="1" t="s">
        <v>66</v>
      </c>
      <c r="G145" s="1">
        <v>0</v>
      </c>
      <c r="H145" s="1">
        <v>0.5</v>
      </c>
      <c r="I145" s="1" t="e">
        <v>#N/A</v>
      </c>
      <c r="J145" s="499">
        <v>0</v>
      </c>
    </row>
    <row r="146" spans="1:10" ht="15.75" customHeight="1">
      <c r="A146" s="1" t="s">
        <v>128</v>
      </c>
      <c r="B146" s="3">
        <v>174</v>
      </c>
      <c r="C146" s="1" t="str">
        <f t="shared" si="0"/>
        <v>Social Infrastructure: Recreational Facilities: Convention and Exhibition CentersAir pollution</v>
      </c>
      <c r="D146" s="1" t="s">
        <v>289</v>
      </c>
      <c r="E146" s="1" t="s">
        <v>6</v>
      </c>
      <c r="F146" s="1" t="s">
        <v>66</v>
      </c>
      <c r="G146" s="1">
        <v>0</v>
      </c>
      <c r="H146" s="1">
        <v>0.5</v>
      </c>
      <c r="I146" s="1" t="e">
        <v>#N/A</v>
      </c>
      <c r="J146" s="499">
        <v>0</v>
      </c>
    </row>
    <row r="147" spans="1:10" ht="15.75" customHeight="1">
      <c r="A147" s="1" t="s">
        <v>128</v>
      </c>
      <c r="B147" s="3">
        <v>175</v>
      </c>
      <c r="C147" s="1" t="str">
        <f t="shared" si="0"/>
        <v>Social Infrastructure: Recreational Facilities: OtherAir pollution</v>
      </c>
      <c r="D147" s="1" t="s">
        <v>291</v>
      </c>
      <c r="E147" s="1" t="s">
        <v>6</v>
      </c>
      <c r="F147" s="1" t="s">
        <v>66</v>
      </c>
      <c r="G147" s="1">
        <v>0</v>
      </c>
      <c r="H147" s="1">
        <v>0.5</v>
      </c>
      <c r="I147" s="1" t="e">
        <v>#N/A</v>
      </c>
      <c r="J147" s="499">
        <v>0</v>
      </c>
    </row>
    <row r="148" spans="1:10" ht="15.75" customHeight="1">
      <c r="A148" s="1" t="s">
        <v>128</v>
      </c>
      <c r="B148" s="3">
        <v>173</v>
      </c>
      <c r="C148" s="1" t="str">
        <f t="shared" si="0"/>
        <v>Social Infrastructure: Recreational Facilities: Public Parks and gardensAir pollution</v>
      </c>
      <c r="D148" s="1" t="s">
        <v>292</v>
      </c>
      <c r="E148" s="1" t="s">
        <v>6</v>
      </c>
      <c r="F148" s="1" t="s">
        <v>66</v>
      </c>
      <c r="G148" s="1">
        <v>0</v>
      </c>
      <c r="H148" s="1">
        <v>0.5</v>
      </c>
      <c r="I148" s="1" t="e">
        <v>#N/A</v>
      </c>
      <c r="J148" s="499">
        <v>0</v>
      </c>
    </row>
    <row r="149" spans="1:10" ht="15.75" customHeight="1">
      <c r="A149" s="1" t="s">
        <v>128</v>
      </c>
      <c r="B149" s="3">
        <v>176</v>
      </c>
      <c r="C149" s="1" t="str">
        <f t="shared" si="0"/>
        <v>Social Infrastructure: Recreational Facilities: Stadiums and Sports CentersAir pollution</v>
      </c>
      <c r="D149" s="1" t="s">
        <v>293</v>
      </c>
      <c r="E149" s="1" t="s">
        <v>6</v>
      </c>
      <c r="F149" s="1" t="s">
        <v>66</v>
      </c>
      <c r="G149" s="1">
        <v>0</v>
      </c>
      <c r="H149" s="1">
        <v>0.5</v>
      </c>
      <c r="I149" s="1" t="e">
        <v>#N/A</v>
      </c>
      <c r="J149" s="499">
        <v>0</v>
      </c>
    </row>
    <row r="150" spans="1:10" ht="15.75" customHeight="1">
      <c r="A150" s="1" t="s">
        <v>128</v>
      </c>
      <c r="B150" s="3">
        <v>190</v>
      </c>
      <c r="C150" s="1" t="str">
        <f t="shared" si="0"/>
        <v>TransportAir pollution</v>
      </c>
      <c r="D150" s="1" t="s">
        <v>294</v>
      </c>
      <c r="E150" s="1" t="s">
        <v>6</v>
      </c>
      <c r="F150" s="1" t="s">
        <v>66</v>
      </c>
      <c r="G150" s="1">
        <v>1</v>
      </c>
      <c r="H150" s="1">
        <v>1</v>
      </c>
      <c r="I150" s="1" t="e">
        <v>#N/A</v>
      </c>
      <c r="J150" s="499">
        <v>1</v>
      </c>
    </row>
    <row r="151" spans="1:10" ht="15.75" customHeight="1">
      <c r="A151" s="1" t="s">
        <v>128</v>
      </c>
      <c r="B151" s="3">
        <v>197</v>
      </c>
      <c r="C151" s="1" t="str">
        <f t="shared" si="0"/>
        <v>Transport: Airport CompaniesAir pollution</v>
      </c>
      <c r="D151" s="1" t="s">
        <v>296</v>
      </c>
      <c r="E151" s="1" t="s">
        <v>6</v>
      </c>
      <c r="F151" s="1" t="s">
        <v>66</v>
      </c>
      <c r="G151" s="1">
        <v>1</v>
      </c>
      <c r="H151" s="1">
        <v>1</v>
      </c>
      <c r="I151" s="1" t="e">
        <v>#N/A</v>
      </c>
      <c r="J151" s="499">
        <v>1</v>
      </c>
    </row>
    <row r="152" spans="1:10" ht="15.75" customHeight="1">
      <c r="A152" s="1" t="s">
        <v>128</v>
      </c>
      <c r="B152" s="3">
        <v>189</v>
      </c>
      <c r="C152" s="1" t="str">
        <f t="shared" si="0"/>
        <v>Transport: Airport Companies: AirportAir pollution</v>
      </c>
      <c r="D152" s="1" t="s">
        <v>297</v>
      </c>
      <c r="E152" s="1" t="s">
        <v>6</v>
      </c>
      <c r="F152" s="1" t="s">
        <v>66</v>
      </c>
      <c r="G152" s="1">
        <v>1</v>
      </c>
      <c r="H152" s="1">
        <v>1</v>
      </c>
      <c r="I152" s="1" t="e">
        <v>#N/A</v>
      </c>
      <c r="J152" s="499">
        <v>1</v>
      </c>
    </row>
    <row r="153" spans="1:10" ht="15.75" customHeight="1">
      <c r="A153" s="1" t="s">
        <v>128</v>
      </c>
      <c r="B153" s="3">
        <v>208</v>
      </c>
      <c r="C153" s="1" t="str">
        <f t="shared" si="0"/>
        <v>Transport: Airport Companies: OtherAir pollution</v>
      </c>
      <c r="D153" s="1" t="s">
        <v>298</v>
      </c>
      <c r="E153" s="1" t="s">
        <v>6</v>
      </c>
      <c r="F153" s="1" t="s">
        <v>66</v>
      </c>
      <c r="G153" s="1">
        <v>1</v>
      </c>
      <c r="H153" s="1">
        <v>1</v>
      </c>
      <c r="I153" s="1" t="e">
        <v>#N/A</v>
      </c>
      <c r="J153" s="499">
        <v>1</v>
      </c>
    </row>
    <row r="154" spans="1:10" ht="15.75" customHeight="1">
      <c r="A154" s="1" t="s">
        <v>128</v>
      </c>
      <c r="B154" s="3" t="s">
        <v>299</v>
      </c>
      <c r="C154" s="1" t="str">
        <f t="shared" si="0"/>
        <v>Transport: Car Park CompaniesAir pollution</v>
      </c>
      <c r="D154" s="1" t="s">
        <v>300</v>
      </c>
      <c r="E154" s="1" t="s">
        <v>6</v>
      </c>
      <c r="F154" s="1" t="s">
        <v>66</v>
      </c>
      <c r="G154" s="1">
        <v>1</v>
      </c>
      <c r="H154" s="1">
        <v>1</v>
      </c>
      <c r="I154" s="1" t="e">
        <v>#N/A</v>
      </c>
      <c r="J154" s="499">
        <v>1</v>
      </c>
    </row>
    <row r="155" spans="1:10" ht="15.75" customHeight="1">
      <c r="A155" s="1" t="s">
        <v>128</v>
      </c>
      <c r="B155" s="3">
        <v>72</v>
      </c>
      <c r="C155" s="1" t="str">
        <f t="shared" si="0"/>
        <v>Transport: Car Park Companies: Car ParkAir pollution</v>
      </c>
      <c r="D155" s="1" t="s">
        <v>301</v>
      </c>
      <c r="E155" s="1" t="s">
        <v>6</v>
      </c>
      <c r="F155" s="1" t="s">
        <v>66</v>
      </c>
      <c r="G155" s="1">
        <v>1</v>
      </c>
      <c r="H155" s="1">
        <v>1</v>
      </c>
      <c r="I155" s="1" t="e">
        <v>#N/A</v>
      </c>
      <c r="J155" s="499">
        <v>1</v>
      </c>
    </row>
    <row r="156" spans="1:10" ht="15.75" customHeight="1">
      <c r="A156" s="1" t="s">
        <v>128</v>
      </c>
      <c r="B156" s="3">
        <v>73</v>
      </c>
      <c r="C156" s="1" t="str">
        <f t="shared" si="0"/>
        <v>Transport: Car Park Companies: OtherAir pollution</v>
      </c>
      <c r="D156" s="1" t="s">
        <v>302</v>
      </c>
      <c r="E156" s="1" t="s">
        <v>6</v>
      </c>
      <c r="F156" s="1" t="s">
        <v>66</v>
      </c>
      <c r="G156" s="1">
        <v>1</v>
      </c>
      <c r="H156" s="1">
        <v>1</v>
      </c>
      <c r="I156" s="1" t="e">
        <v>#N/A</v>
      </c>
      <c r="J156" s="499">
        <v>1</v>
      </c>
    </row>
    <row r="157" spans="1:10" ht="15.75" customHeight="1">
      <c r="A157" s="1" t="s">
        <v>128</v>
      </c>
      <c r="B157" s="3">
        <v>74</v>
      </c>
      <c r="C157" s="1" t="str">
        <f t="shared" si="0"/>
        <v>Transport: Other: Air pollution</v>
      </c>
      <c r="D157" s="1" t="s">
        <v>770</v>
      </c>
      <c r="E157" s="1" t="s">
        <v>6</v>
      </c>
      <c r="F157" s="1" t="s">
        <v>66</v>
      </c>
      <c r="G157" s="1">
        <v>1</v>
      </c>
      <c r="H157" s="1">
        <v>1</v>
      </c>
      <c r="I157" s="1" t="e">
        <v>#N/A</v>
      </c>
      <c r="J157" s="499">
        <v>1</v>
      </c>
    </row>
    <row r="158" spans="1:10" ht="15.75" customHeight="1">
      <c r="A158" s="1" t="s">
        <v>128</v>
      </c>
      <c r="B158" s="3">
        <v>75</v>
      </c>
      <c r="C158" s="1" t="str">
        <f t="shared" si="0"/>
        <v>Transport: Other TransportAir pollution</v>
      </c>
      <c r="D158" s="1" t="s">
        <v>303</v>
      </c>
      <c r="E158" s="1" t="s">
        <v>6</v>
      </c>
      <c r="F158" s="1" t="s">
        <v>66</v>
      </c>
      <c r="G158" s="1">
        <v>2</v>
      </c>
      <c r="H158" s="1">
        <v>2</v>
      </c>
      <c r="I158" s="1" t="e">
        <v>#N/A</v>
      </c>
      <c r="J158" s="499">
        <v>2</v>
      </c>
    </row>
    <row r="159" spans="1:10" ht="15.75" customHeight="1">
      <c r="A159" s="1" t="s">
        <v>128</v>
      </c>
      <c r="B159" s="3">
        <v>230</v>
      </c>
      <c r="C159" s="1" t="str">
        <f t="shared" si="0"/>
        <v>Transport: Water Transport Companies: Inland Water TransportAir pollution</v>
      </c>
      <c r="D159" s="4" t="s">
        <v>2076</v>
      </c>
      <c r="E159" s="1" t="s">
        <v>6</v>
      </c>
      <c r="F159" s="1" t="s">
        <v>66</v>
      </c>
      <c r="G159" s="1">
        <v>2</v>
      </c>
      <c r="H159" s="1">
        <v>2</v>
      </c>
      <c r="I159" s="1" t="e">
        <v>#N/A</v>
      </c>
      <c r="J159" s="499">
        <v>2</v>
      </c>
    </row>
    <row r="160" spans="1:10" ht="15.75" customHeight="1">
      <c r="A160" s="1" t="s">
        <v>128</v>
      </c>
      <c r="B160" s="3">
        <v>76</v>
      </c>
      <c r="C160" s="1" t="str">
        <f t="shared" si="0"/>
        <v>Transport: Other Transport: IntermodalAir pollution</v>
      </c>
      <c r="D160" s="1" t="s">
        <v>304</v>
      </c>
      <c r="E160" s="1" t="s">
        <v>6</v>
      </c>
      <c r="F160" s="1" t="s">
        <v>66</v>
      </c>
      <c r="G160" s="1">
        <v>1</v>
      </c>
      <c r="H160" s="1">
        <v>1</v>
      </c>
      <c r="I160" s="1" t="e">
        <v>#N/A</v>
      </c>
      <c r="J160" s="499">
        <v>1</v>
      </c>
    </row>
    <row r="161" spans="1:10" ht="15.75" customHeight="1">
      <c r="A161" s="1" t="s">
        <v>128</v>
      </c>
      <c r="B161" s="3">
        <v>133</v>
      </c>
      <c r="C161" s="1" t="str">
        <f t="shared" si="0"/>
        <v>Transport: Other Transport: OtherAir pollution</v>
      </c>
      <c r="D161" s="1" t="s">
        <v>305</v>
      </c>
      <c r="E161" s="1" t="s">
        <v>6</v>
      </c>
      <c r="F161" s="1" t="s">
        <v>66</v>
      </c>
      <c r="G161" s="1">
        <v>2</v>
      </c>
      <c r="H161" s="1">
        <v>2</v>
      </c>
      <c r="I161" s="1" t="e">
        <v>#N/A</v>
      </c>
      <c r="J161" s="499">
        <v>2</v>
      </c>
    </row>
    <row r="162" spans="1:10" ht="15.75" customHeight="1">
      <c r="A162" s="1" t="s">
        <v>128</v>
      </c>
      <c r="B162" s="3">
        <v>177</v>
      </c>
      <c r="C162" s="1" t="str">
        <f t="shared" si="0"/>
        <v>Transport: Other Transport: Sea and Coastal ShippingAir pollution</v>
      </c>
      <c r="D162" s="1" t="s">
        <v>48</v>
      </c>
      <c r="E162" s="1" t="s">
        <v>6</v>
      </c>
      <c r="F162" s="1" t="s">
        <v>66</v>
      </c>
      <c r="G162" s="1">
        <v>2</v>
      </c>
      <c r="H162" s="1">
        <v>2</v>
      </c>
      <c r="I162" s="1" t="e">
        <v>#N/A</v>
      </c>
      <c r="J162" s="499">
        <v>2</v>
      </c>
    </row>
    <row r="163" spans="1:10" ht="15.75" customHeight="1">
      <c r="A163" s="1" t="s">
        <v>128</v>
      </c>
      <c r="B163" s="3">
        <v>178</v>
      </c>
      <c r="C163" s="1" t="str">
        <f t="shared" si="0"/>
        <v>Transport: Port CompaniesAir pollution</v>
      </c>
      <c r="D163" s="1" t="s">
        <v>306</v>
      </c>
      <c r="E163" s="1" t="s">
        <v>6</v>
      </c>
      <c r="F163" s="1" t="s">
        <v>66</v>
      </c>
      <c r="G163" s="1">
        <v>1</v>
      </c>
      <c r="H163" s="1">
        <v>1</v>
      </c>
      <c r="I163" s="1" t="e">
        <v>#N/A</v>
      </c>
      <c r="J163" s="499">
        <v>1</v>
      </c>
    </row>
    <row r="164" spans="1:10" ht="15.75" customHeight="1">
      <c r="A164" s="1" t="s">
        <v>128</v>
      </c>
      <c r="B164" s="3">
        <v>179</v>
      </c>
      <c r="C164" s="1" t="str">
        <f t="shared" si="0"/>
        <v>Transport: Port Companies: Bulk Goods PortAir pollution</v>
      </c>
      <c r="D164" s="1" t="s">
        <v>307</v>
      </c>
      <c r="E164" s="1" t="s">
        <v>6</v>
      </c>
      <c r="F164" s="1" t="s">
        <v>66</v>
      </c>
      <c r="G164" s="1">
        <v>1</v>
      </c>
      <c r="H164" s="1">
        <v>1</v>
      </c>
      <c r="I164" s="1" t="e">
        <v>#N/A</v>
      </c>
      <c r="J164" s="499">
        <v>1</v>
      </c>
    </row>
    <row r="165" spans="1:10" ht="15.75" customHeight="1">
      <c r="A165" s="1" t="s">
        <v>128</v>
      </c>
      <c r="B165" s="3">
        <v>180</v>
      </c>
      <c r="C165" s="1" t="str">
        <f t="shared" si="0"/>
        <v>Transport: Port Companies: Container PortAir pollution</v>
      </c>
      <c r="D165" s="1" t="s">
        <v>308</v>
      </c>
      <c r="E165" s="1" t="s">
        <v>6</v>
      </c>
      <c r="F165" s="1" t="s">
        <v>66</v>
      </c>
      <c r="G165" s="1">
        <v>1</v>
      </c>
      <c r="H165" s="1">
        <v>1</v>
      </c>
      <c r="I165" s="1" t="e">
        <v>#N/A</v>
      </c>
      <c r="J165" s="499">
        <v>1</v>
      </c>
    </row>
    <row r="166" spans="1:10" ht="15.75" customHeight="1">
      <c r="A166" s="1" t="s">
        <v>128</v>
      </c>
      <c r="B166" s="3">
        <v>232</v>
      </c>
      <c r="C166" s="1" t="str">
        <f t="shared" si="0"/>
        <v>Transport: Port Companies: Landlord PortAir pollution</v>
      </c>
      <c r="D166" s="461" t="s">
        <v>309</v>
      </c>
      <c r="F166" s="1" t="s">
        <v>66</v>
      </c>
      <c r="H166" s="1" t="e">
        <f>VLOOKUP(D166,#REF!,2,FALSE)</f>
        <v>#REF!</v>
      </c>
      <c r="I166" s="1" t="e">
        <v>#N/A</v>
      </c>
      <c r="J166" s="499">
        <v>1</v>
      </c>
    </row>
    <row r="167" spans="1:10" ht="15.75" customHeight="1">
      <c r="A167" s="1" t="s">
        <v>128</v>
      </c>
      <c r="B167" s="3">
        <v>134</v>
      </c>
      <c r="C167" s="1" t="str">
        <f t="shared" si="0"/>
        <v>Transport: Port Companies: Other PortAir pollution</v>
      </c>
      <c r="D167" s="1" t="s">
        <v>310</v>
      </c>
      <c r="E167" s="1" t="s">
        <v>6</v>
      </c>
      <c r="F167" s="1" t="s">
        <v>66</v>
      </c>
      <c r="G167" s="1">
        <v>1</v>
      </c>
      <c r="H167" s="1">
        <v>1</v>
      </c>
      <c r="I167" s="1" t="e">
        <v>#N/A</v>
      </c>
      <c r="J167" s="499">
        <v>1</v>
      </c>
    </row>
    <row r="168" spans="1:10" ht="15.75" customHeight="1">
      <c r="A168" s="1" t="s">
        <v>128</v>
      </c>
      <c r="B168" s="3">
        <v>181</v>
      </c>
      <c r="C168" s="1" t="str">
        <f t="shared" si="0"/>
        <v>Transport: Port Companies: Tool PortAir pollution</v>
      </c>
      <c r="D168" s="1" t="s">
        <v>311</v>
      </c>
      <c r="E168" s="1" t="s">
        <v>6</v>
      </c>
      <c r="F168" s="1" t="s">
        <v>66</v>
      </c>
      <c r="G168" s="1">
        <v>1</v>
      </c>
      <c r="H168" s="1">
        <v>1</v>
      </c>
      <c r="I168" s="1" t="e">
        <v>#N/A</v>
      </c>
      <c r="J168" s="499">
        <v>1</v>
      </c>
    </row>
    <row r="169" spans="1:10" ht="15.75" customHeight="1">
      <c r="A169" s="1" t="s">
        <v>128</v>
      </c>
      <c r="B169" s="3">
        <v>182</v>
      </c>
      <c r="C169" s="1" t="str">
        <f t="shared" si="0"/>
        <v>Transport: Rail CompaniesAir pollution</v>
      </c>
      <c r="D169" s="1" t="s">
        <v>312</v>
      </c>
      <c r="E169" s="1" t="s">
        <v>6</v>
      </c>
      <c r="F169" s="1" t="s">
        <v>66</v>
      </c>
      <c r="G169" s="1">
        <v>1</v>
      </c>
      <c r="H169" s="1">
        <v>1</v>
      </c>
      <c r="I169" s="1" t="e">
        <v>#N/A</v>
      </c>
      <c r="J169" s="499">
        <v>1</v>
      </c>
    </row>
    <row r="170" spans="1:10" ht="15.75" customHeight="1">
      <c r="A170" s="1" t="s">
        <v>128</v>
      </c>
      <c r="B170" s="3">
        <v>183</v>
      </c>
      <c r="C170" s="1" t="str">
        <f t="shared" si="0"/>
        <v>Transport: Rail Companies: Freight Rail Rolling StockAir pollution</v>
      </c>
      <c r="D170" s="1" t="s">
        <v>313</v>
      </c>
      <c r="F170" s="1" t="s">
        <v>66</v>
      </c>
      <c r="H170" s="1">
        <v>1</v>
      </c>
      <c r="I170" s="1" t="e">
        <v>#N/A</v>
      </c>
      <c r="J170" s="499">
        <v>1</v>
      </c>
    </row>
    <row r="171" spans="1:10" ht="15.75" customHeight="1">
      <c r="A171" s="1" t="s">
        <v>128</v>
      </c>
      <c r="B171" s="3">
        <v>231</v>
      </c>
      <c r="C171" s="1" t="str">
        <f t="shared" si="0"/>
        <v>Transport: Rail Companies: Heavy Rail LinesAir pollution</v>
      </c>
      <c r="D171" s="1" t="s">
        <v>314</v>
      </c>
      <c r="E171" s="1" t="s">
        <v>6</v>
      </c>
      <c r="F171" s="1" t="s">
        <v>66</v>
      </c>
      <c r="G171" s="1">
        <v>1</v>
      </c>
      <c r="H171" s="1">
        <v>1</v>
      </c>
      <c r="I171" s="1" t="e">
        <v>#N/A</v>
      </c>
      <c r="J171" s="499">
        <v>1</v>
      </c>
    </row>
    <row r="172" spans="1:10" ht="15.75" customHeight="1">
      <c r="A172" s="1" t="s">
        <v>128</v>
      </c>
      <c r="B172" s="3" t="s">
        <v>315</v>
      </c>
      <c r="C172" s="1" t="str">
        <f t="shared" si="0"/>
        <v>Transport: Rail Companies: High Speed Rail LinesAir pollution</v>
      </c>
      <c r="D172" s="1" t="s">
        <v>316</v>
      </c>
      <c r="F172" s="1" t="s">
        <v>66</v>
      </c>
      <c r="H172" s="1">
        <v>1</v>
      </c>
      <c r="I172" s="1" t="e">
        <v>#N/A</v>
      </c>
      <c r="J172" s="499">
        <v>1</v>
      </c>
    </row>
    <row r="173" spans="1:10" ht="15.75" customHeight="1">
      <c r="A173" s="1" t="s">
        <v>128</v>
      </c>
      <c r="B173" s="3">
        <v>39</v>
      </c>
      <c r="C173" s="1" t="str">
        <f t="shared" si="0"/>
        <v>Transport: Rail Companies: OtherAir pollution</v>
      </c>
      <c r="D173" s="1" t="s">
        <v>317</v>
      </c>
      <c r="E173" s="1" t="s">
        <v>6</v>
      </c>
      <c r="F173" s="1" t="s">
        <v>66</v>
      </c>
      <c r="G173" s="1">
        <v>1</v>
      </c>
      <c r="H173" s="1">
        <v>1</v>
      </c>
      <c r="I173" s="1" t="e">
        <v>#N/A</v>
      </c>
      <c r="J173" s="499">
        <v>1</v>
      </c>
    </row>
    <row r="174" spans="1:10" ht="15.75" customHeight="1">
      <c r="A174" s="1" t="s">
        <v>128</v>
      </c>
      <c r="B174" s="3">
        <v>40</v>
      </c>
      <c r="C174" s="1" t="str">
        <f t="shared" si="0"/>
        <v>Transport: Rail Companies: Passenger Rail Rolling StockAir pollution</v>
      </c>
      <c r="D174" s="1" t="s">
        <v>319</v>
      </c>
      <c r="F174" s="1" t="s">
        <v>66</v>
      </c>
      <c r="H174" s="1">
        <v>1</v>
      </c>
      <c r="I174" s="1" t="e">
        <v>#N/A</v>
      </c>
      <c r="J174" s="499">
        <v>1</v>
      </c>
    </row>
    <row r="175" spans="1:10" ht="15.75" customHeight="1">
      <c r="A175" s="1" t="s">
        <v>128</v>
      </c>
      <c r="B175" s="3" t="s">
        <v>133</v>
      </c>
      <c r="C175" s="1" t="str">
        <f t="shared" si="0"/>
        <v>Transport: Rail Companies: Rail FreightAir pollution</v>
      </c>
      <c r="D175" s="1" t="s">
        <v>320</v>
      </c>
      <c r="E175" s="1" t="s">
        <v>6</v>
      </c>
      <c r="F175" s="1" t="s">
        <v>66</v>
      </c>
      <c r="G175" s="1">
        <v>1</v>
      </c>
      <c r="H175" s="1">
        <v>1</v>
      </c>
      <c r="I175" s="1" t="e">
        <v>#N/A</v>
      </c>
      <c r="J175" s="499">
        <v>1</v>
      </c>
    </row>
    <row r="176" spans="1:10" ht="15.75" customHeight="1">
      <c r="A176" s="1" t="s">
        <v>128</v>
      </c>
      <c r="B176" s="3">
        <v>130</v>
      </c>
      <c r="C176" s="1" t="str">
        <f t="shared" si="0"/>
        <v>Transport: Road CompaniesAir pollution</v>
      </c>
      <c r="D176" s="1" t="s">
        <v>321</v>
      </c>
      <c r="E176" s="1" t="s">
        <v>6</v>
      </c>
      <c r="F176" s="1" t="s">
        <v>66</v>
      </c>
      <c r="G176" s="1">
        <v>1</v>
      </c>
      <c r="H176" s="1">
        <v>1</v>
      </c>
      <c r="I176" s="1" t="e">
        <v>#N/A</v>
      </c>
      <c r="J176" s="499">
        <v>1</v>
      </c>
    </row>
    <row r="177" spans="1:10" ht="15.75" customHeight="1">
      <c r="A177" s="1" t="s">
        <v>128</v>
      </c>
      <c r="B177" s="3">
        <v>168</v>
      </c>
      <c r="C177" s="1" t="str">
        <f t="shared" si="0"/>
        <v>Transport: Road Companies: Dual-Carriage Way RoadsAir pollution</v>
      </c>
      <c r="D177" s="1" t="s">
        <v>322</v>
      </c>
      <c r="E177" s="1" t="s">
        <v>6</v>
      </c>
      <c r="F177" s="1" t="s">
        <v>66</v>
      </c>
      <c r="G177" s="1">
        <v>1</v>
      </c>
      <c r="H177" s="1">
        <v>1</v>
      </c>
      <c r="I177" s="1" t="e">
        <v>#N/A</v>
      </c>
      <c r="J177" s="499">
        <v>1</v>
      </c>
    </row>
    <row r="178" spans="1:10" ht="15.75" customHeight="1">
      <c r="A178" s="1" t="s">
        <v>128</v>
      </c>
      <c r="B178" s="3">
        <v>169</v>
      </c>
      <c r="C178" s="1" t="str">
        <f t="shared" si="0"/>
        <v>Transport: Road Companies: Motorway NetworkAir pollution</v>
      </c>
      <c r="D178" s="1" t="s">
        <v>323</v>
      </c>
      <c r="E178" s="1" t="s">
        <v>6</v>
      </c>
      <c r="F178" s="1" t="s">
        <v>66</v>
      </c>
      <c r="G178" s="1">
        <v>1</v>
      </c>
      <c r="H178" s="1">
        <v>1</v>
      </c>
      <c r="I178" s="1" t="e">
        <v>#N/A</v>
      </c>
      <c r="J178" s="499">
        <v>1</v>
      </c>
    </row>
    <row r="179" spans="1:10" ht="15.75" customHeight="1">
      <c r="A179" s="1" t="s">
        <v>128</v>
      </c>
      <c r="B179" s="3">
        <v>14</v>
      </c>
      <c r="C179" s="1" t="str">
        <f t="shared" si="0"/>
        <v>Transport: Road Companies: MotorwaysAir pollution</v>
      </c>
      <c r="D179" s="1" t="s">
        <v>324</v>
      </c>
      <c r="E179" s="1" t="s">
        <v>6</v>
      </c>
      <c r="F179" s="1" t="s">
        <v>66</v>
      </c>
      <c r="G179" s="1">
        <v>1</v>
      </c>
      <c r="H179" s="1">
        <v>1</v>
      </c>
      <c r="I179" s="1" t="e">
        <v>#N/A</v>
      </c>
      <c r="J179" s="499">
        <v>1</v>
      </c>
    </row>
    <row r="180" spans="1:10" ht="15.75" customHeight="1">
      <c r="A180" s="1" t="s">
        <v>128</v>
      </c>
      <c r="B180" s="3">
        <v>170</v>
      </c>
      <c r="C180" s="1" t="str">
        <f t="shared" si="0"/>
        <v>Transport: Road Companies: OtherAir pollution</v>
      </c>
      <c r="D180" s="1" t="s">
        <v>325</v>
      </c>
      <c r="E180" s="1" t="s">
        <v>6</v>
      </c>
      <c r="F180" s="1" t="s">
        <v>66</v>
      </c>
      <c r="G180" s="1">
        <v>1</v>
      </c>
      <c r="H180" s="1">
        <v>1</v>
      </c>
      <c r="I180" s="1" t="e">
        <v>#N/A</v>
      </c>
      <c r="J180" s="499">
        <v>1</v>
      </c>
    </row>
    <row r="181" spans="1:10" ht="15.75" customHeight="1">
      <c r="A181" s="1" t="s">
        <v>128</v>
      </c>
      <c r="B181" s="3">
        <v>131</v>
      </c>
      <c r="C181" s="1" t="str">
        <f t="shared" si="0"/>
        <v>Transport: Road Companies: Stand-Alone BridgesAir pollution</v>
      </c>
      <c r="D181" s="1" t="s">
        <v>326</v>
      </c>
      <c r="E181" s="1" t="s">
        <v>6</v>
      </c>
      <c r="F181" s="1" t="s">
        <v>66</v>
      </c>
      <c r="G181" s="1">
        <v>1</v>
      </c>
      <c r="H181" s="1">
        <v>1</v>
      </c>
      <c r="I181" s="1" t="e">
        <v>#N/A</v>
      </c>
      <c r="J181" s="499">
        <v>1</v>
      </c>
    </row>
    <row r="182" spans="1:10" ht="15.75" customHeight="1">
      <c r="A182" s="1" t="s">
        <v>128</v>
      </c>
      <c r="B182" s="3">
        <v>115</v>
      </c>
      <c r="C182" s="1" t="str">
        <f t="shared" si="0"/>
        <v>Transport: Road Companies: Stand-Alone TunnelsAir pollution</v>
      </c>
      <c r="D182" s="1" t="s">
        <v>327</v>
      </c>
      <c r="E182" s="1" t="s">
        <v>6</v>
      </c>
      <c r="F182" s="1" t="s">
        <v>66</v>
      </c>
      <c r="G182" s="1">
        <v>1</v>
      </c>
      <c r="H182" s="1">
        <v>1</v>
      </c>
      <c r="I182" s="1" t="e">
        <v>#N/A</v>
      </c>
      <c r="J182" s="499">
        <v>1</v>
      </c>
    </row>
    <row r="183" spans="1:10" ht="15.75" customHeight="1">
      <c r="A183" s="1" t="s">
        <v>128</v>
      </c>
      <c r="B183" s="3">
        <v>212</v>
      </c>
      <c r="C183" s="1" t="str">
        <f t="shared" si="0"/>
        <v>Transport: Urban Commuter CompaniesAir pollution</v>
      </c>
      <c r="D183" s="1" t="s">
        <v>328</v>
      </c>
      <c r="E183" s="1" t="s">
        <v>6</v>
      </c>
      <c r="F183" s="1" t="s">
        <v>66</v>
      </c>
      <c r="G183" s="1">
        <v>1</v>
      </c>
      <c r="H183" s="1">
        <v>1</v>
      </c>
      <c r="I183" s="1" t="e">
        <v>#N/A</v>
      </c>
      <c r="J183" s="499">
        <v>1</v>
      </c>
    </row>
    <row r="184" spans="1:10" ht="15.75" customHeight="1">
      <c r="A184" s="1" t="s">
        <v>128</v>
      </c>
      <c r="B184" s="3" t="s">
        <v>145</v>
      </c>
      <c r="C184" s="1" t="str">
        <f t="shared" si="0"/>
        <v>Transport: Urban Commuter Companies: Bus TransportationAir pollution</v>
      </c>
      <c r="D184" s="1" t="s">
        <v>329</v>
      </c>
      <c r="E184" s="1" t="s">
        <v>6</v>
      </c>
      <c r="F184" s="1" t="s">
        <v>66</v>
      </c>
      <c r="G184" s="1">
        <v>1</v>
      </c>
      <c r="H184" s="1">
        <v>1</v>
      </c>
      <c r="I184" s="1" t="e">
        <v>#N/A</v>
      </c>
      <c r="J184" s="499">
        <v>1</v>
      </c>
    </row>
    <row r="185" spans="1:10" ht="15.75" customHeight="1">
      <c r="A185" s="1" t="s">
        <v>128</v>
      </c>
      <c r="B185" s="3">
        <v>120</v>
      </c>
      <c r="C185" s="1" t="str">
        <f t="shared" si="0"/>
        <v>Transport: Urban Commuter Companies: OtherAir pollution</v>
      </c>
      <c r="D185" s="1" t="s">
        <v>330</v>
      </c>
      <c r="E185" s="1" t="s">
        <v>6</v>
      </c>
      <c r="F185" s="1" t="s">
        <v>66</v>
      </c>
      <c r="G185" s="1">
        <v>1</v>
      </c>
      <c r="H185" s="1">
        <v>1</v>
      </c>
      <c r="I185" s="1" t="e">
        <v>#N/A</v>
      </c>
      <c r="J185" s="499">
        <v>1</v>
      </c>
    </row>
    <row r="186" spans="1:10" ht="15.75" customHeight="1">
      <c r="A186" s="1" t="s">
        <v>128</v>
      </c>
      <c r="B186" s="3">
        <v>127</v>
      </c>
      <c r="C186" s="1" t="str">
        <f t="shared" si="0"/>
        <v>Transport: Urban Commuter Companies: Overground Mass TransitAir pollution</v>
      </c>
      <c r="D186" s="1" t="s">
        <v>331</v>
      </c>
      <c r="E186" s="1" t="s">
        <v>6</v>
      </c>
      <c r="F186" s="1" t="s">
        <v>66</v>
      </c>
      <c r="G186" s="1">
        <v>1</v>
      </c>
      <c r="H186" s="1">
        <v>1</v>
      </c>
      <c r="I186" s="1" t="e">
        <v>#N/A</v>
      </c>
      <c r="J186" s="499">
        <v>1</v>
      </c>
    </row>
    <row r="187" spans="1:10" ht="15.75" customHeight="1">
      <c r="A187" s="1" t="s">
        <v>128</v>
      </c>
      <c r="B187" s="3">
        <v>204</v>
      </c>
      <c r="C187" s="1" t="str">
        <f t="shared" si="0"/>
        <v>Transport: Urban Commuter Companies: Underground Mass TransitAir pollution</v>
      </c>
      <c r="D187" s="1" t="s">
        <v>332</v>
      </c>
      <c r="E187" s="1" t="s">
        <v>6</v>
      </c>
      <c r="F187" s="1" t="s">
        <v>66</v>
      </c>
      <c r="G187" s="1">
        <v>1</v>
      </c>
      <c r="H187" s="1">
        <v>1</v>
      </c>
      <c r="I187" s="1" t="e">
        <v>#N/A</v>
      </c>
      <c r="J187" s="499">
        <v>1</v>
      </c>
    </row>
    <row r="188" spans="1:10" ht="15.75" customHeight="1">
      <c r="A188" s="1" t="s">
        <v>128</v>
      </c>
      <c r="B188" s="3">
        <v>191</v>
      </c>
      <c r="C188" s="1" t="str">
        <f t="shared" si="0"/>
        <v>Transport: Urban Commuter Companies: Urban Light-RailAir pollution</v>
      </c>
      <c r="D188" s="1" t="s">
        <v>333</v>
      </c>
      <c r="E188" s="1" t="s">
        <v>6</v>
      </c>
      <c r="F188" s="1" t="s">
        <v>66</v>
      </c>
      <c r="G188" s="1">
        <v>1</v>
      </c>
      <c r="H188" s="1">
        <v>1</v>
      </c>
      <c r="I188" s="1" t="e">
        <v>#N/A</v>
      </c>
      <c r="J188" s="499">
        <v>1</v>
      </c>
    </row>
    <row r="189" spans="1:10" ht="15.75" customHeight="1">
      <c r="A189" s="1" t="s">
        <v>128</v>
      </c>
      <c r="B189" s="3">
        <v>234</v>
      </c>
      <c r="C189" s="1" t="str">
        <f t="shared" si="0"/>
        <v>Data InfrastructureCybersecurity</v>
      </c>
      <c r="D189" s="1" t="s">
        <v>131</v>
      </c>
      <c r="E189" s="1" t="s">
        <v>11</v>
      </c>
      <c r="F189" s="1" t="s">
        <v>284</v>
      </c>
      <c r="G189" s="1">
        <v>1</v>
      </c>
      <c r="H189" s="1" t="e">
        <f t="shared" ref="H189:H208" si="1">VLOOKUP(D189,#REF!,10,FALSE)</f>
        <v>#REF!</v>
      </c>
      <c r="I189" s="1" t="e">
        <v>#N/A</v>
      </c>
      <c r="J189" s="499">
        <v>2</v>
      </c>
    </row>
    <row r="190" spans="1:10" ht="15.75" customHeight="1">
      <c r="A190" s="1" t="s">
        <v>128</v>
      </c>
      <c r="B190" s="3">
        <v>233</v>
      </c>
      <c r="C190" s="1" t="str">
        <f t="shared" si="0"/>
        <v>Data Infrastructure: Data StorageCybersecurity</v>
      </c>
      <c r="D190" s="1" t="s">
        <v>132</v>
      </c>
      <c r="E190" s="1" t="s">
        <v>11</v>
      </c>
      <c r="F190" s="1" t="s">
        <v>284</v>
      </c>
      <c r="G190" s="1">
        <v>1</v>
      </c>
      <c r="H190" s="1" t="e">
        <f t="shared" si="1"/>
        <v>#REF!</v>
      </c>
      <c r="I190" s="1" t="e">
        <v>#N/A</v>
      </c>
      <c r="J190" s="499">
        <v>2</v>
      </c>
    </row>
    <row r="191" spans="1:10" ht="15.75" customHeight="1">
      <c r="A191" s="1" t="s">
        <v>128</v>
      </c>
      <c r="B191" s="3">
        <v>110</v>
      </c>
      <c r="C191" s="1" t="str">
        <f t="shared" si="0"/>
        <v>Data Infrastructure: Data Storage: Data CentersCybersecurity</v>
      </c>
      <c r="D191" s="1" t="s">
        <v>134</v>
      </c>
      <c r="E191" s="1" t="s">
        <v>11</v>
      </c>
      <c r="F191" s="1" t="s">
        <v>284</v>
      </c>
      <c r="G191" s="1">
        <v>1</v>
      </c>
      <c r="H191" s="1" t="e">
        <f t="shared" si="1"/>
        <v>#REF!</v>
      </c>
      <c r="I191" s="1" t="e">
        <v>#N/A</v>
      </c>
      <c r="J191" s="499">
        <v>2</v>
      </c>
    </row>
    <row r="192" spans="1:10" ht="15.75" customHeight="1">
      <c r="A192" s="1" t="s">
        <v>128</v>
      </c>
      <c r="B192" s="3">
        <v>128</v>
      </c>
      <c r="C192" s="1" t="str">
        <f t="shared" si="0"/>
        <v>Data Infrastructure: Data Storage: OtherCybersecurity</v>
      </c>
      <c r="D192" s="1" t="s">
        <v>135</v>
      </c>
      <c r="E192" s="1" t="s">
        <v>11</v>
      </c>
      <c r="F192" s="1" t="s">
        <v>284</v>
      </c>
      <c r="G192" s="1">
        <v>1</v>
      </c>
      <c r="H192" s="1" t="e">
        <f t="shared" si="1"/>
        <v>#REF!</v>
      </c>
      <c r="I192" s="1" t="e">
        <v>#N/A</v>
      </c>
      <c r="J192" s="499">
        <v>2</v>
      </c>
    </row>
    <row r="193" spans="1:10" ht="15.75" customHeight="1">
      <c r="A193" s="1" t="s">
        <v>128</v>
      </c>
      <c r="B193" s="3">
        <v>167</v>
      </c>
      <c r="C193" s="1" t="str">
        <f t="shared" si="0"/>
        <v>Data Infrastructure: Data TransmissionCybersecurity</v>
      </c>
      <c r="D193" s="1" t="s">
        <v>137</v>
      </c>
      <c r="E193" s="1" t="s">
        <v>11</v>
      </c>
      <c r="F193" s="1" t="s">
        <v>284</v>
      </c>
      <c r="G193" s="1">
        <v>1</v>
      </c>
      <c r="H193" s="1" t="e">
        <f t="shared" si="1"/>
        <v>#REF!</v>
      </c>
      <c r="I193" s="1" t="e">
        <v>#N/A</v>
      </c>
      <c r="J193" s="499">
        <v>2</v>
      </c>
    </row>
    <row r="194" spans="1:10" ht="15.75" customHeight="1">
      <c r="A194" s="1" t="s">
        <v>128</v>
      </c>
      <c r="B194" s="3">
        <v>165</v>
      </c>
      <c r="C194" s="1" t="str">
        <f t="shared" si="0"/>
        <v>Data Infrastructure: Data Transmission: Communication SatellitesCybersecurity</v>
      </c>
      <c r="D194" s="1" t="s">
        <v>138</v>
      </c>
      <c r="E194" s="1" t="s">
        <v>11</v>
      </c>
      <c r="F194" s="1" t="s">
        <v>284</v>
      </c>
      <c r="G194" s="1">
        <v>1</v>
      </c>
      <c r="H194" s="1" t="e">
        <f t="shared" si="1"/>
        <v>#REF!</v>
      </c>
      <c r="I194" s="1" t="e">
        <v>#N/A</v>
      </c>
      <c r="J194" s="499">
        <v>2</v>
      </c>
    </row>
    <row r="195" spans="1:10" ht="15.75" customHeight="1">
      <c r="A195" s="1" t="s">
        <v>128</v>
      </c>
      <c r="B195" s="3">
        <v>166</v>
      </c>
      <c r="C195" s="1" t="str">
        <f t="shared" si="0"/>
        <v>Data Infrastructure: Data Transmission: Fibre networksCybersecurity</v>
      </c>
      <c r="D195" s="461" t="s">
        <v>139</v>
      </c>
      <c r="F195" s="1" t="s">
        <v>284</v>
      </c>
      <c r="H195" s="1" t="e">
        <f t="shared" si="1"/>
        <v>#REF!</v>
      </c>
      <c r="I195" s="1" t="e">
        <v>#N/A</v>
      </c>
      <c r="J195" s="499">
        <v>0.5</v>
      </c>
    </row>
    <row r="196" spans="1:10" ht="15.75" customHeight="1">
      <c r="A196" s="1" t="s">
        <v>128</v>
      </c>
      <c r="B196" s="3">
        <v>213</v>
      </c>
      <c r="C196" s="1" t="str">
        <f t="shared" si="0"/>
        <v>Data Infrastructure: Data Transmission: Long-Distance CablesCybersecurity</v>
      </c>
      <c r="D196" s="1" t="s">
        <v>141</v>
      </c>
      <c r="E196" s="1" t="s">
        <v>11</v>
      </c>
      <c r="F196" s="1" t="s">
        <v>284</v>
      </c>
      <c r="G196" s="1">
        <v>1</v>
      </c>
      <c r="H196" s="1" t="e">
        <f t="shared" si="1"/>
        <v>#REF!</v>
      </c>
      <c r="I196" s="1" t="e">
        <v>#N/A</v>
      </c>
      <c r="J196" s="499">
        <v>2</v>
      </c>
    </row>
    <row r="197" spans="1:10" ht="15.75" customHeight="1">
      <c r="A197" s="1" t="s">
        <v>128</v>
      </c>
      <c r="B197" s="3">
        <v>129</v>
      </c>
      <c r="C197" s="1" t="str">
        <f t="shared" si="0"/>
        <v>Data Infrastructure: Data Transmission: OtherCybersecurity</v>
      </c>
      <c r="D197" s="1" t="s">
        <v>142</v>
      </c>
      <c r="E197" s="1" t="s">
        <v>11</v>
      </c>
      <c r="F197" s="1" t="s">
        <v>284</v>
      </c>
      <c r="G197" s="1">
        <v>1</v>
      </c>
      <c r="H197" s="1" t="e">
        <f t="shared" si="1"/>
        <v>#REF!</v>
      </c>
      <c r="I197" s="1" t="e">
        <v>#N/A</v>
      </c>
      <c r="J197" s="499">
        <v>2</v>
      </c>
    </row>
    <row r="198" spans="1:10" ht="15.75" customHeight="1">
      <c r="A198" s="1" t="s">
        <v>128</v>
      </c>
      <c r="B198" s="3">
        <v>21</v>
      </c>
      <c r="C198" s="1" t="str">
        <f t="shared" si="0"/>
        <v>Data Infrastructure: Data Transmission: Smart metersCybersecurity</v>
      </c>
      <c r="D198" s="461" t="s">
        <v>143</v>
      </c>
      <c r="F198" s="1" t="s">
        <v>284</v>
      </c>
      <c r="H198" s="1" t="e">
        <f t="shared" si="1"/>
        <v>#REF!</v>
      </c>
      <c r="I198" s="1" t="e">
        <v>#N/A</v>
      </c>
      <c r="J198" s="499">
        <v>0.5</v>
      </c>
    </row>
    <row r="199" spans="1:10" ht="15.75" customHeight="1">
      <c r="A199" s="1" t="s">
        <v>128</v>
      </c>
      <c r="B199" s="3">
        <v>35</v>
      </c>
      <c r="C199" s="1" t="str">
        <f t="shared" si="0"/>
        <v>Data Infrastructure: Data Transmission: Telecom TowersCybersecurity</v>
      </c>
      <c r="D199" s="1" t="s">
        <v>144</v>
      </c>
      <c r="E199" s="1" t="s">
        <v>11</v>
      </c>
      <c r="F199" s="1" t="s">
        <v>284</v>
      </c>
      <c r="G199" s="1">
        <v>1</v>
      </c>
      <c r="H199" s="1" t="e">
        <f t="shared" si="1"/>
        <v>#REF!</v>
      </c>
      <c r="I199" s="1" t="e">
        <v>#N/A</v>
      </c>
      <c r="J199" s="499">
        <v>0.5</v>
      </c>
    </row>
    <row r="200" spans="1:10" ht="15.75" customHeight="1">
      <c r="A200" s="1" t="s">
        <v>128</v>
      </c>
      <c r="B200" s="3">
        <v>36</v>
      </c>
      <c r="C200" s="1" t="str">
        <f t="shared" si="0"/>
        <v>Data Infrastructure: Data Other: Cybersecurity</v>
      </c>
      <c r="D200" s="1" t="s">
        <v>2110</v>
      </c>
      <c r="E200" s="1" t="s">
        <v>11</v>
      </c>
      <c r="F200" s="1" t="s">
        <v>284</v>
      </c>
      <c r="G200" s="1">
        <v>1</v>
      </c>
      <c r="H200" s="1" t="e">
        <f t="shared" si="1"/>
        <v>#REF!</v>
      </c>
      <c r="I200" s="1" t="e">
        <v>#N/A</v>
      </c>
      <c r="J200" s="499">
        <v>2</v>
      </c>
    </row>
    <row r="201" spans="1:10" ht="15.75" customHeight="1">
      <c r="A201" s="1" t="s">
        <v>128</v>
      </c>
      <c r="B201" s="3">
        <v>214</v>
      </c>
      <c r="C201" s="1" t="str">
        <f t="shared" si="0"/>
        <v>Diversified: : Cybersecurity</v>
      </c>
      <c r="D201" s="1" t="s">
        <v>762</v>
      </c>
      <c r="E201" s="1" t="s">
        <v>11</v>
      </c>
      <c r="F201" s="1" t="s">
        <v>284</v>
      </c>
      <c r="G201" s="1">
        <v>0.5</v>
      </c>
      <c r="H201" s="1" t="e">
        <f t="shared" si="1"/>
        <v>#REF!</v>
      </c>
      <c r="I201" s="1" t="e">
        <v>#N/A</v>
      </c>
      <c r="J201" s="499">
        <v>1</v>
      </c>
    </row>
    <row r="202" spans="1:10" ht="15.75" customHeight="1">
      <c r="A202" s="1" t="s">
        <v>128</v>
      </c>
      <c r="B202" s="3">
        <v>119</v>
      </c>
      <c r="C202" s="1" t="str">
        <f t="shared" si="0"/>
        <v>Energy and Water ResourcesCybersecurity</v>
      </c>
      <c r="D202" s="1" t="s">
        <v>148</v>
      </c>
      <c r="E202" s="1" t="s">
        <v>11</v>
      </c>
      <c r="F202" s="1" t="s">
        <v>284</v>
      </c>
      <c r="G202" s="1">
        <v>0.5</v>
      </c>
      <c r="H202" s="1" t="e">
        <f t="shared" si="1"/>
        <v>#REF!</v>
      </c>
      <c r="I202" s="1" t="e">
        <v>#N/A</v>
      </c>
      <c r="J202" s="499">
        <v>1</v>
      </c>
    </row>
    <row r="203" spans="1:10" ht="15.75" customHeight="1">
      <c r="A203" s="1" t="s">
        <v>128</v>
      </c>
      <c r="B203" s="3">
        <v>11</v>
      </c>
      <c r="C203" s="1" t="str">
        <f t="shared" si="0"/>
        <v>Energy and Water Resources: Energy Resource Processing CompaniesCybersecurity</v>
      </c>
      <c r="D203" s="1" t="s">
        <v>150</v>
      </c>
      <c r="E203" s="1" t="s">
        <v>11</v>
      </c>
      <c r="F203" s="1" t="s">
        <v>284</v>
      </c>
      <c r="G203" s="1">
        <v>0.5</v>
      </c>
      <c r="H203" s="1" t="e">
        <f t="shared" si="1"/>
        <v>#REF!</v>
      </c>
      <c r="I203" s="1" t="e">
        <v>#N/A</v>
      </c>
      <c r="J203" s="499">
        <v>1</v>
      </c>
    </row>
    <row r="204" spans="1:10" ht="15.75" customHeight="1">
      <c r="A204" s="1" t="s">
        <v>128</v>
      </c>
      <c r="B204" s="3">
        <v>37</v>
      </c>
      <c r="C204" s="1" t="str">
        <f t="shared" si="0"/>
        <v>Energy and Water Resources: Energy Resource Processing Companies: Crude Oil RefineryCybersecurity</v>
      </c>
      <c r="D204" s="1" t="s">
        <v>151</v>
      </c>
      <c r="E204" s="1" t="s">
        <v>11</v>
      </c>
      <c r="F204" s="1" t="s">
        <v>284</v>
      </c>
      <c r="G204" s="1">
        <v>0.5</v>
      </c>
      <c r="H204" s="1" t="e">
        <f t="shared" si="1"/>
        <v>#REF!</v>
      </c>
      <c r="I204" s="1" t="e">
        <v>#N/A</v>
      </c>
      <c r="J204" s="499">
        <v>1</v>
      </c>
    </row>
    <row r="205" spans="1:10" ht="15.75" customHeight="1">
      <c r="A205" s="1" t="s">
        <v>128</v>
      </c>
      <c r="B205" s="3">
        <v>38</v>
      </c>
      <c r="C205" s="1" t="str">
        <f t="shared" si="0"/>
        <v>Energy and Water Resources: Energy Resource Processing Companies: LNG - LiquefactionCybersecurity</v>
      </c>
      <c r="D205" s="1" t="s">
        <v>152</v>
      </c>
      <c r="E205" s="1" t="s">
        <v>11</v>
      </c>
      <c r="F205" s="1" t="s">
        <v>284</v>
      </c>
      <c r="G205" s="1">
        <v>0.5</v>
      </c>
      <c r="H205" s="1" t="e">
        <f t="shared" si="1"/>
        <v>#REF!</v>
      </c>
      <c r="I205" s="1" t="e">
        <v>#N/A</v>
      </c>
      <c r="J205" s="499">
        <v>1</v>
      </c>
    </row>
    <row r="206" spans="1:10" ht="15.75" customHeight="1">
      <c r="A206" s="1" t="s">
        <v>128</v>
      </c>
      <c r="B206" s="3">
        <v>19</v>
      </c>
      <c r="C206" s="1" t="str">
        <f t="shared" si="0"/>
        <v>Energy and Water Resources: Energy Resource Processing Companies: LNG - RegasificationCybersecurity</v>
      </c>
      <c r="D206" s="1" t="s">
        <v>153</v>
      </c>
      <c r="E206" s="1" t="s">
        <v>11</v>
      </c>
      <c r="F206" s="1" t="s">
        <v>284</v>
      </c>
      <c r="G206" s="1">
        <v>0.5</v>
      </c>
      <c r="H206" s="1" t="e">
        <f t="shared" si="1"/>
        <v>#REF!</v>
      </c>
      <c r="I206" s="1" t="e">
        <v>#N/A</v>
      </c>
      <c r="J206" s="499">
        <v>1</v>
      </c>
    </row>
    <row r="207" spans="1:10" ht="15.75" customHeight="1">
      <c r="A207" s="1" t="s">
        <v>128</v>
      </c>
      <c r="B207" s="3">
        <v>218</v>
      </c>
      <c r="C207" s="1" t="str">
        <f t="shared" si="0"/>
        <v>Energy and Water Resources: Energy Resource Processing Companies: OtherCybersecurity</v>
      </c>
      <c r="D207" s="1" t="s">
        <v>154</v>
      </c>
      <c r="E207" s="1" t="s">
        <v>11</v>
      </c>
      <c r="F207" s="1" t="s">
        <v>284</v>
      </c>
      <c r="G207" s="1">
        <v>0.5</v>
      </c>
      <c r="H207" s="1" t="e">
        <f t="shared" si="1"/>
        <v>#REF!</v>
      </c>
      <c r="I207" s="1" t="e">
        <v>#N/A</v>
      </c>
      <c r="J207" s="499">
        <v>1</v>
      </c>
    </row>
    <row r="208" spans="1:10" ht="15.75" customHeight="1">
      <c r="A208" s="1" t="s">
        <v>128</v>
      </c>
      <c r="B208" s="3">
        <v>215</v>
      </c>
      <c r="C208" s="1" t="str">
        <f t="shared" si="0"/>
        <v>Energy and Water Resources: Energy Resource Storage CompaniesCybersecurity</v>
      </c>
      <c r="D208" s="1" t="s">
        <v>155</v>
      </c>
      <c r="E208" s="1" t="s">
        <v>11</v>
      </c>
      <c r="F208" s="1" t="s">
        <v>284</v>
      </c>
      <c r="G208" s="1">
        <v>0.5</v>
      </c>
      <c r="H208" s="1" t="e">
        <f t="shared" si="1"/>
        <v>#REF!</v>
      </c>
      <c r="I208" s="1" t="e">
        <v>#N/A</v>
      </c>
      <c r="J208" s="499">
        <v>1</v>
      </c>
    </row>
    <row r="209" spans="1:10" ht="15.75" customHeight="1">
      <c r="A209" s="1" t="s">
        <v>128</v>
      </c>
      <c r="B209" s="3">
        <v>237</v>
      </c>
      <c r="C209" s="1" t="str">
        <f t="shared" si="0"/>
        <v>Energy and Water Resources: Energy Resource Storage Companies: Floating Storage Units - FSUCybersecurity</v>
      </c>
      <c r="D209" s="1" t="s">
        <v>156</v>
      </c>
      <c r="F209" s="1" t="s">
        <v>284</v>
      </c>
      <c r="H209" s="1">
        <v>1</v>
      </c>
      <c r="I209" s="1" t="e">
        <v>#N/A</v>
      </c>
      <c r="J209" s="499">
        <v>0.5</v>
      </c>
    </row>
    <row r="210" spans="1:10" ht="15.75" customHeight="1">
      <c r="A210" s="1" t="s">
        <v>128</v>
      </c>
      <c r="B210" s="3">
        <v>238</v>
      </c>
      <c r="C210" s="1" t="str">
        <f t="shared" si="0"/>
        <v>Energy and Water Resources: Energy Resource Storage Companies: Gas StorageCybersecurity</v>
      </c>
      <c r="D210" s="1" t="s">
        <v>158</v>
      </c>
      <c r="E210" s="1" t="s">
        <v>11</v>
      </c>
      <c r="F210" s="1" t="s">
        <v>284</v>
      </c>
      <c r="G210" s="1">
        <v>0.5</v>
      </c>
      <c r="H210" s="1" t="e">
        <f>VLOOKUP(D210,#REF!,10,FALSE)</f>
        <v>#REF!</v>
      </c>
      <c r="I210" s="1" t="e">
        <v>#N/A</v>
      </c>
      <c r="J210" s="499">
        <v>1</v>
      </c>
    </row>
    <row r="211" spans="1:10" ht="15.75" customHeight="1">
      <c r="A211" s="1" t="s">
        <v>128</v>
      </c>
      <c r="B211" s="3">
        <v>239</v>
      </c>
      <c r="C211" s="1" t="str">
        <f t="shared" si="0"/>
        <v>Energy and Water Resources: Energy Resource Storage Companies: Liquid StorageCybersecurity</v>
      </c>
      <c r="D211" s="1" t="s">
        <v>159</v>
      </c>
      <c r="E211" s="1" t="s">
        <v>11</v>
      </c>
      <c r="F211" s="1" t="s">
        <v>284</v>
      </c>
      <c r="G211" s="1">
        <v>0.5</v>
      </c>
      <c r="H211" s="1" t="e">
        <f>VLOOKUP(D211,#REF!,10,FALSE)</f>
        <v>#REF!</v>
      </c>
      <c r="I211" s="1" t="e">
        <v>#N/A</v>
      </c>
      <c r="J211" s="499">
        <v>1</v>
      </c>
    </row>
    <row r="212" spans="1:10" ht="15.75" customHeight="1">
      <c r="A212" s="1" t="s">
        <v>128</v>
      </c>
      <c r="B212" s="3">
        <v>240</v>
      </c>
      <c r="C212" s="1" t="str">
        <f t="shared" si="0"/>
        <v>Energy and Water Resources: Energy Resource Storage Companies: Other StorageCybersecurity</v>
      </c>
      <c r="D212" s="1" t="s">
        <v>160</v>
      </c>
      <c r="E212" s="1" t="s">
        <v>11</v>
      </c>
      <c r="F212" s="1" t="s">
        <v>284</v>
      </c>
      <c r="G212" s="1">
        <v>0.5</v>
      </c>
      <c r="H212" s="1" t="e">
        <f>VLOOKUP(D212,#REF!,10,FALSE)</f>
        <v>#REF!</v>
      </c>
      <c r="I212" s="1" t="e">
        <v>#N/A</v>
      </c>
      <c r="J212" s="499">
        <v>1</v>
      </c>
    </row>
    <row r="213" spans="1:10" ht="15.75" customHeight="1">
      <c r="A213" s="1" t="s">
        <v>128</v>
      </c>
      <c r="B213" s="3">
        <v>220</v>
      </c>
      <c r="C213" s="1" t="str">
        <f t="shared" si="0"/>
        <v>Energy and Water Resources: Natural Resources Transportation CompaniesCybersecurity</v>
      </c>
      <c r="D213" s="1" t="s">
        <v>161</v>
      </c>
      <c r="E213" s="1" t="s">
        <v>11</v>
      </c>
      <c r="F213" s="1" t="s">
        <v>284</v>
      </c>
      <c r="G213" s="1">
        <v>0.5</v>
      </c>
      <c r="H213" s="1" t="e">
        <f>VLOOKUP(D213,#REF!,10,FALSE)</f>
        <v>#REF!</v>
      </c>
      <c r="I213" s="1" t="e">
        <v>#N/A</v>
      </c>
      <c r="J213" s="499">
        <v>1</v>
      </c>
    </row>
    <row r="214" spans="1:10" ht="15.75" customHeight="1">
      <c r="A214" s="1" t="s">
        <v>128</v>
      </c>
      <c r="B214" s="3">
        <v>216</v>
      </c>
      <c r="C214" s="1" t="str">
        <f t="shared" si="0"/>
        <v>Energy and Water Resources: Natural Resources Transportation Companies: Gas PipelineCybersecurity</v>
      </c>
      <c r="D214" s="1" t="s">
        <v>162</v>
      </c>
      <c r="E214" s="1" t="s">
        <v>11</v>
      </c>
      <c r="F214" s="1" t="s">
        <v>284</v>
      </c>
      <c r="G214" s="1">
        <v>0.5</v>
      </c>
      <c r="H214" s="1" t="e">
        <f>VLOOKUP(D214,#REF!,10,FALSE)</f>
        <v>#REF!</v>
      </c>
      <c r="I214" s="1" t="e">
        <v>#N/A</v>
      </c>
      <c r="J214" s="499">
        <v>1</v>
      </c>
    </row>
    <row r="215" spans="1:10" ht="15.75" customHeight="1">
      <c r="A215" s="1" t="s">
        <v>128</v>
      </c>
      <c r="B215" s="3">
        <v>235</v>
      </c>
      <c r="C215" s="1" t="str">
        <f t="shared" si="0"/>
        <v>Energy and Water Resources: Natural Resources Transportation Companies: LNG ShipsCybersecurity</v>
      </c>
      <c r="D215" s="1" t="s">
        <v>163</v>
      </c>
      <c r="F215" s="1" t="s">
        <v>284</v>
      </c>
      <c r="H215" s="1">
        <v>1</v>
      </c>
      <c r="I215" s="1" t="e">
        <v>#N/A</v>
      </c>
      <c r="J215" s="499">
        <v>0.5</v>
      </c>
    </row>
    <row r="216" spans="1:10" ht="15.75" customHeight="1">
      <c r="A216" s="1" t="s">
        <v>128</v>
      </c>
      <c r="B216" s="3">
        <v>236</v>
      </c>
      <c r="C216" s="1" t="str">
        <f t="shared" si="0"/>
        <v>Energy and Water Resources: Natural Resources Transportation Companies: Oil PipelineCybersecurity</v>
      </c>
      <c r="D216" s="1" t="s">
        <v>164</v>
      </c>
      <c r="E216" s="1" t="s">
        <v>11</v>
      </c>
      <c r="F216" s="1" t="s">
        <v>284</v>
      </c>
      <c r="G216" s="1">
        <v>0.5</v>
      </c>
      <c r="H216" s="1" t="e">
        <f t="shared" ref="H216:H222" si="2">VLOOKUP(D216,#REF!,10,FALSE)</f>
        <v>#REF!</v>
      </c>
      <c r="I216" s="1" t="e">
        <v>#N/A</v>
      </c>
      <c r="J216" s="499">
        <v>1</v>
      </c>
    </row>
    <row r="217" spans="1:10" ht="15.75" customHeight="1">
      <c r="A217" s="1" t="s">
        <v>128</v>
      </c>
      <c r="B217" s="3">
        <v>219</v>
      </c>
      <c r="C217" s="1" t="str">
        <f t="shared" si="0"/>
        <v>Energy and Water Resources: Natural Resources Transportation Companies: OtherCybersecurity</v>
      </c>
      <c r="D217" s="1" t="s">
        <v>166</v>
      </c>
      <c r="E217" s="1" t="s">
        <v>11</v>
      </c>
      <c r="F217" s="1" t="s">
        <v>284</v>
      </c>
      <c r="G217" s="1">
        <v>0.5</v>
      </c>
      <c r="H217" s="1" t="e">
        <f t="shared" si="2"/>
        <v>#REF!</v>
      </c>
      <c r="I217" s="1" t="e">
        <v>#N/A</v>
      </c>
      <c r="J217" s="499">
        <v>1</v>
      </c>
    </row>
    <row r="218" spans="1:10" ht="15.75" customHeight="1">
      <c r="A218" s="1" t="s">
        <v>128</v>
      </c>
      <c r="B218" s="3">
        <v>124</v>
      </c>
      <c r="C218" s="1" t="str">
        <f t="shared" si="0"/>
        <v>Energy and Water Resources: Natural Resources Transportation Companies: Wastewater PipelineCybersecurity</v>
      </c>
      <c r="D218" s="1" t="s">
        <v>167</v>
      </c>
      <c r="E218" s="1" t="s">
        <v>11</v>
      </c>
      <c r="F218" s="1" t="s">
        <v>284</v>
      </c>
      <c r="G218" s="1">
        <v>0.5</v>
      </c>
      <c r="H218" s="1" t="e">
        <f t="shared" si="2"/>
        <v>#REF!</v>
      </c>
      <c r="I218" s="1" t="e">
        <v>#N/A</v>
      </c>
      <c r="J218" s="499">
        <v>1</v>
      </c>
    </row>
    <row r="219" spans="1:10" ht="15.75" customHeight="1">
      <c r="A219" s="1" t="s">
        <v>128</v>
      </c>
      <c r="B219" s="3">
        <v>27</v>
      </c>
      <c r="C219" s="1" t="str">
        <f t="shared" si="0"/>
        <v>Energy and Water Resources: Natural Resources Transportation Companies: Water PipelineCybersecurity</v>
      </c>
      <c r="D219" s="1" t="s">
        <v>168</v>
      </c>
      <c r="E219" s="1" t="s">
        <v>11</v>
      </c>
      <c r="F219" s="1" t="s">
        <v>284</v>
      </c>
      <c r="G219" s="1">
        <v>0.5</v>
      </c>
      <c r="H219" s="1" t="e">
        <f t="shared" si="2"/>
        <v>#REF!</v>
      </c>
      <c r="I219" s="1" t="e">
        <v>#N/A</v>
      </c>
      <c r="J219" s="499">
        <v>1</v>
      </c>
    </row>
    <row r="220" spans="1:10" ht="15.75" customHeight="1">
      <c r="A220" s="1" t="s">
        <v>128</v>
      </c>
      <c r="B220" s="3">
        <v>23</v>
      </c>
      <c r="C220" s="1" t="str">
        <f t="shared" si="0"/>
        <v>Energy and Water Resources: Other: Cybersecurity</v>
      </c>
      <c r="D220" s="1" t="s">
        <v>764</v>
      </c>
      <c r="E220" s="1" t="s">
        <v>11</v>
      </c>
      <c r="F220" s="1" t="s">
        <v>284</v>
      </c>
      <c r="G220" s="1">
        <v>0.5</v>
      </c>
      <c r="H220" s="1" t="e">
        <f t="shared" si="2"/>
        <v>#REF!</v>
      </c>
      <c r="I220" s="1" t="e">
        <v>#N/A</v>
      </c>
      <c r="J220" s="499">
        <v>1</v>
      </c>
    </row>
    <row r="221" spans="1:10" ht="15.75" customHeight="1">
      <c r="A221" s="1" t="s">
        <v>128</v>
      </c>
      <c r="B221" s="3">
        <v>31</v>
      </c>
      <c r="C221" s="1" t="str">
        <f t="shared" si="0"/>
        <v>Environmental ServicesCybersecurity</v>
      </c>
      <c r="D221" s="1" t="s">
        <v>169</v>
      </c>
      <c r="E221" s="1" t="s">
        <v>11</v>
      </c>
      <c r="F221" s="1" t="s">
        <v>284</v>
      </c>
      <c r="G221" s="1">
        <v>0.5</v>
      </c>
      <c r="H221" s="1" t="e">
        <f t="shared" si="2"/>
        <v>#REF!</v>
      </c>
      <c r="I221" s="1" t="e">
        <v>#N/A</v>
      </c>
      <c r="J221" s="499">
        <v>0.5</v>
      </c>
    </row>
    <row r="222" spans="1:10" ht="15.75" customHeight="1">
      <c r="A222" s="1" t="s">
        <v>128</v>
      </c>
      <c r="B222" s="3">
        <v>217</v>
      </c>
      <c r="C222" s="1" t="str">
        <f t="shared" si="0"/>
        <v>Environmental Services: Environmental ManagementCybersecurity</v>
      </c>
      <c r="D222" s="1" t="s">
        <v>170</v>
      </c>
      <c r="E222" s="1" t="s">
        <v>11</v>
      </c>
      <c r="F222" s="1" t="s">
        <v>284</v>
      </c>
      <c r="G222" s="1">
        <v>0.5</v>
      </c>
      <c r="H222" s="1" t="e">
        <f t="shared" si="2"/>
        <v>#REF!</v>
      </c>
      <c r="I222" s="1" t="e">
        <v>#N/A</v>
      </c>
      <c r="J222" s="499">
        <v>0.5</v>
      </c>
    </row>
    <row r="223" spans="1:10" ht="15.75" customHeight="1">
      <c r="A223" s="1" t="s">
        <v>128</v>
      </c>
      <c r="B223" s="3">
        <v>206</v>
      </c>
      <c r="C223" s="1" t="str">
        <f t="shared" si="0"/>
        <v>Environmental Services: Environmental Management: Carbon CaptureCybersecurity</v>
      </c>
      <c r="D223" s="1" t="s">
        <v>171</v>
      </c>
      <c r="F223" s="1" t="s">
        <v>284</v>
      </c>
      <c r="H223" s="1">
        <v>0</v>
      </c>
      <c r="I223" s="1" t="e">
        <v>#N/A</v>
      </c>
      <c r="J223" s="499">
        <v>0.5</v>
      </c>
    </row>
    <row r="224" spans="1:10" ht="15.75" customHeight="1">
      <c r="A224" s="1" t="s">
        <v>128</v>
      </c>
      <c r="B224" s="3">
        <v>122</v>
      </c>
      <c r="C224" s="1" t="str">
        <f t="shared" si="0"/>
        <v>Environmental Services: Environmental Management: Coastal and Riverine LocksCybersecurity</v>
      </c>
      <c r="D224" s="1" t="s">
        <v>172</v>
      </c>
      <c r="E224" s="1" t="s">
        <v>11</v>
      </c>
      <c r="F224" s="1" t="s">
        <v>284</v>
      </c>
      <c r="G224" s="1">
        <v>0.5</v>
      </c>
      <c r="H224" s="1" t="e">
        <f t="shared" ref="H224:H229" si="3">VLOOKUP(D224,#REF!,10,FALSE)</f>
        <v>#REF!</v>
      </c>
      <c r="I224" s="1" t="e">
        <v>#N/A</v>
      </c>
      <c r="J224" s="499">
        <v>0.5</v>
      </c>
    </row>
    <row r="225" spans="1:10" ht="15.75" customHeight="1">
      <c r="A225" s="1" t="s">
        <v>128</v>
      </c>
      <c r="B225" s="3">
        <v>140</v>
      </c>
      <c r="C225" s="1" t="str">
        <f t="shared" si="0"/>
        <v>Environmental Services: Environmental Management: Energy EfficiencyCybersecurity</v>
      </c>
      <c r="D225" s="1" t="s">
        <v>173</v>
      </c>
      <c r="E225" s="1" t="s">
        <v>11</v>
      </c>
      <c r="F225" s="1" t="s">
        <v>284</v>
      </c>
      <c r="G225" s="1">
        <v>0.5</v>
      </c>
      <c r="H225" s="1" t="e">
        <f t="shared" si="3"/>
        <v>#REF!</v>
      </c>
      <c r="I225" s="1" t="e">
        <v>#N/A</v>
      </c>
      <c r="J225" s="499">
        <v>0.5</v>
      </c>
    </row>
    <row r="226" spans="1:10" ht="15.75" customHeight="1">
      <c r="A226" s="1" t="s">
        <v>128</v>
      </c>
      <c r="B226" s="3">
        <v>16</v>
      </c>
      <c r="C226" s="1" t="str">
        <f t="shared" si="0"/>
        <v>Environmental Services: Environmental Management: Flood controlCybersecurity</v>
      </c>
      <c r="D226" s="1" t="s">
        <v>175</v>
      </c>
      <c r="E226" s="1" t="s">
        <v>11</v>
      </c>
      <c r="F226" s="1" t="s">
        <v>284</v>
      </c>
      <c r="G226" s="1">
        <v>0.5</v>
      </c>
      <c r="H226" s="1" t="e">
        <f t="shared" si="3"/>
        <v>#REF!</v>
      </c>
      <c r="I226" s="1" t="e">
        <v>#N/A</v>
      </c>
      <c r="J226" s="499">
        <v>0.5</v>
      </c>
    </row>
    <row r="227" spans="1:10" ht="15.75" customHeight="1">
      <c r="A227" s="1" t="s">
        <v>128</v>
      </c>
      <c r="B227" s="3">
        <v>221</v>
      </c>
      <c r="C227" s="1" t="str">
        <f t="shared" si="0"/>
        <v>Environmental Services: Environmental Management: OtherCybersecurity</v>
      </c>
      <c r="D227" s="1" t="s">
        <v>176</v>
      </c>
      <c r="E227" s="1" t="s">
        <v>11</v>
      </c>
      <c r="F227" s="1" t="s">
        <v>284</v>
      </c>
      <c r="G227" s="1">
        <v>0.5</v>
      </c>
      <c r="H227" s="1" t="e">
        <f t="shared" si="3"/>
        <v>#REF!</v>
      </c>
      <c r="I227" s="1" t="e">
        <v>#N/A</v>
      </c>
      <c r="J227" s="499">
        <v>0.5</v>
      </c>
    </row>
    <row r="228" spans="1:10" ht="15.75" customHeight="1">
      <c r="A228" s="1" t="s">
        <v>128</v>
      </c>
      <c r="B228" s="3">
        <v>141</v>
      </c>
      <c r="C228" s="1" t="str">
        <f t="shared" si="0"/>
        <v>Environmental Services: Other: Cybersecurity</v>
      </c>
      <c r="D228" s="1" t="s">
        <v>765</v>
      </c>
      <c r="E228" s="1" t="s">
        <v>11</v>
      </c>
      <c r="F228" s="1" t="s">
        <v>284</v>
      </c>
      <c r="G228" s="1">
        <v>0.5</v>
      </c>
      <c r="H228" s="1" t="e">
        <f t="shared" si="3"/>
        <v>#REF!</v>
      </c>
      <c r="I228" s="1" t="e">
        <v>#N/A</v>
      </c>
      <c r="J228" s="499">
        <v>1</v>
      </c>
    </row>
    <row r="229" spans="1:10" ht="15.75" customHeight="1">
      <c r="A229" s="1" t="s">
        <v>128</v>
      </c>
      <c r="B229" s="3">
        <v>17</v>
      </c>
      <c r="C229" s="1" t="str">
        <f t="shared" si="0"/>
        <v>Environmental Services: Waste TreatmentCybersecurity</v>
      </c>
      <c r="D229" s="1" t="s">
        <v>177</v>
      </c>
      <c r="E229" s="1" t="s">
        <v>11</v>
      </c>
      <c r="F229" s="1" t="s">
        <v>284</v>
      </c>
      <c r="G229" s="1">
        <v>0.5</v>
      </c>
      <c r="H229" s="1" t="e">
        <f t="shared" si="3"/>
        <v>#REF!</v>
      </c>
      <c r="I229" s="1" t="e">
        <v>#N/A</v>
      </c>
      <c r="J229" s="499">
        <v>0.5</v>
      </c>
    </row>
    <row r="230" spans="1:10" ht="15.75" customHeight="1">
      <c r="A230" s="1" t="s">
        <v>128</v>
      </c>
      <c r="B230" s="3">
        <v>222</v>
      </c>
      <c r="C230" s="1" t="str">
        <f t="shared" si="0"/>
        <v>Environmental Services: Waste Treatment: Gaseous Waste TreatmentCybersecurity</v>
      </c>
      <c r="D230" s="1" t="s">
        <v>178</v>
      </c>
      <c r="F230" s="1" t="s">
        <v>284</v>
      </c>
      <c r="H230" s="1">
        <v>0</v>
      </c>
      <c r="I230" s="1" t="e">
        <v>#N/A</v>
      </c>
      <c r="J230" s="499">
        <v>0.5</v>
      </c>
    </row>
    <row r="231" spans="1:10" ht="15.75" customHeight="1">
      <c r="A231" s="1" t="s">
        <v>128</v>
      </c>
      <c r="B231" s="3">
        <v>142</v>
      </c>
      <c r="C231" s="1" t="str">
        <f t="shared" si="0"/>
        <v>Environmental Services: Waste Treatment: Hazardous Waste TreatmentCybersecurity</v>
      </c>
      <c r="D231" s="1" t="s">
        <v>179</v>
      </c>
      <c r="E231" s="1" t="s">
        <v>11</v>
      </c>
      <c r="F231" s="1" t="s">
        <v>284</v>
      </c>
      <c r="G231" s="1">
        <v>0.5</v>
      </c>
      <c r="H231" s="1" t="e">
        <f>VLOOKUP(D231,#REF!,10,FALSE)</f>
        <v>#REF!</v>
      </c>
      <c r="I231" s="1" t="e">
        <v>#N/A</v>
      </c>
      <c r="J231" s="499">
        <v>0.5</v>
      </c>
    </row>
    <row r="232" spans="1:10" ht="15.75" customHeight="1">
      <c r="A232" s="1" t="s">
        <v>128</v>
      </c>
      <c r="B232" s="3">
        <v>187</v>
      </c>
      <c r="C232" s="1" t="str">
        <f t="shared" si="0"/>
        <v>Environmental Services: Waste Treatment: Non-Hazardous Waste TreatmentCybersecurity</v>
      </c>
      <c r="D232" s="1" t="s">
        <v>180</v>
      </c>
      <c r="E232" s="1" t="s">
        <v>11</v>
      </c>
      <c r="F232" s="1" t="s">
        <v>284</v>
      </c>
      <c r="G232" s="1">
        <v>0.5</v>
      </c>
      <c r="H232" s="1" t="e">
        <f>VLOOKUP(D232,#REF!,10,FALSE)</f>
        <v>#REF!</v>
      </c>
      <c r="I232" s="1" t="e">
        <v>#N/A</v>
      </c>
      <c r="J232" s="499">
        <v>0.5</v>
      </c>
    </row>
    <row r="233" spans="1:10" ht="15.75" customHeight="1">
      <c r="A233" s="1" t="s">
        <v>128</v>
      </c>
      <c r="B233" s="3">
        <v>223</v>
      </c>
      <c r="C233" s="1" t="str">
        <f t="shared" si="0"/>
        <v>Environmental Services: Waste Treatment: OtherCybersecurity</v>
      </c>
      <c r="D233" s="1" t="s">
        <v>181</v>
      </c>
      <c r="E233" s="1" t="s">
        <v>11</v>
      </c>
      <c r="F233" s="1" t="s">
        <v>284</v>
      </c>
      <c r="G233" s="1">
        <v>0.5</v>
      </c>
      <c r="H233" s="1" t="e">
        <f>VLOOKUP(D233,#REF!,10,FALSE)</f>
        <v>#REF!</v>
      </c>
      <c r="I233" s="1" t="e">
        <v>#N/A</v>
      </c>
      <c r="J233" s="499">
        <v>0.5</v>
      </c>
    </row>
    <row r="234" spans="1:10" ht="15.75" customHeight="1">
      <c r="A234" s="1" t="s">
        <v>128</v>
      </c>
      <c r="B234" s="3">
        <v>24</v>
      </c>
      <c r="C234" s="1" t="str">
        <f t="shared" si="0"/>
        <v>Environmental Services: Waste Treatment: Waste IncinerationCybersecurity</v>
      </c>
      <c r="D234" s="1" t="s">
        <v>182</v>
      </c>
      <c r="F234" s="1" t="s">
        <v>284</v>
      </c>
      <c r="H234" s="1">
        <v>0</v>
      </c>
      <c r="I234" s="1" t="e">
        <v>#N/A</v>
      </c>
      <c r="J234" s="499">
        <v>0.5</v>
      </c>
    </row>
    <row r="235" spans="1:10" ht="15.75" customHeight="1">
      <c r="A235" s="1" t="s">
        <v>128</v>
      </c>
      <c r="B235" s="3">
        <v>225</v>
      </c>
      <c r="C235" s="1" t="str">
        <f t="shared" si="0"/>
        <v>Environmental Services: Waste Treatment: Waste-to-Power GenerationCybersecurity</v>
      </c>
      <c r="D235" s="1" t="s">
        <v>183</v>
      </c>
      <c r="E235" s="1" t="s">
        <v>11</v>
      </c>
      <c r="F235" s="1" t="s">
        <v>284</v>
      </c>
      <c r="G235" s="1">
        <v>0.5</v>
      </c>
      <c r="H235" s="1" t="e">
        <f t="shared" ref="H235:H246" si="4">VLOOKUP(D235,#REF!,10,FALSE)</f>
        <v>#REF!</v>
      </c>
      <c r="I235" s="1" t="e">
        <v>#N/A</v>
      </c>
      <c r="J235" s="499">
        <v>1</v>
      </c>
    </row>
    <row r="236" spans="1:10" ht="15.75" customHeight="1">
      <c r="A236" s="1" t="s">
        <v>128</v>
      </c>
      <c r="B236" s="3">
        <v>210</v>
      </c>
      <c r="C236" s="1" t="str">
        <f t="shared" si="0"/>
        <v>Environmental Services: WasteWater TreatmentCybersecurity</v>
      </c>
      <c r="D236" s="1" t="s">
        <v>184</v>
      </c>
      <c r="E236" s="1" t="s">
        <v>11</v>
      </c>
      <c r="F236" s="1" t="s">
        <v>284</v>
      </c>
      <c r="G236" s="1">
        <v>0.5</v>
      </c>
      <c r="H236" s="1" t="e">
        <f t="shared" si="4"/>
        <v>#REF!</v>
      </c>
      <c r="I236" s="1" t="e">
        <v>#N/A</v>
      </c>
      <c r="J236" s="499">
        <v>1</v>
      </c>
    </row>
    <row r="237" spans="1:10" ht="15.75" customHeight="1">
      <c r="A237" s="1" t="s">
        <v>128</v>
      </c>
      <c r="B237" s="3">
        <v>144</v>
      </c>
      <c r="C237" s="1" t="str">
        <f t="shared" si="0"/>
        <v>Environmental Services: WasteWater Treatment: Industrial WasteWater Treatment and ReuseCybersecurity</v>
      </c>
      <c r="D237" s="1" t="s">
        <v>185</v>
      </c>
      <c r="E237" s="1" t="s">
        <v>11</v>
      </c>
      <c r="F237" s="1" t="s">
        <v>284</v>
      </c>
      <c r="G237" s="1">
        <v>0.5</v>
      </c>
      <c r="H237" s="1" t="e">
        <f t="shared" si="4"/>
        <v>#REF!</v>
      </c>
      <c r="I237" s="1" t="e">
        <v>#N/A</v>
      </c>
      <c r="J237" s="499">
        <v>1</v>
      </c>
    </row>
    <row r="238" spans="1:10" ht="15.75" customHeight="1">
      <c r="A238" s="1" t="s">
        <v>128</v>
      </c>
      <c r="B238" s="3">
        <v>108</v>
      </c>
      <c r="C238" s="1" t="str">
        <f t="shared" si="0"/>
        <v>Environmental Services: WasteWater Treatment: OtherCybersecurity</v>
      </c>
      <c r="D238" s="1" t="s">
        <v>186</v>
      </c>
      <c r="E238" s="1" t="s">
        <v>11</v>
      </c>
      <c r="F238" s="1" t="s">
        <v>284</v>
      </c>
      <c r="G238" s="1">
        <v>0.5</v>
      </c>
      <c r="H238" s="1" t="e">
        <f t="shared" si="4"/>
        <v>#REF!</v>
      </c>
      <c r="I238" s="1" t="e">
        <v>#N/A</v>
      </c>
      <c r="J238" s="499">
        <v>1</v>
      </c>
    </row>
    <row r="239" spans="1:10" ht="15.75" customHeight="1">
      <c r="A239" s="1" t="s">
        <v>128</v>
      </c>
      <c r="B239" s="3">
        <v>224</v>
      </c>
      <c r="C239" s="1" t="str">
        <f t="shared" si="0"/>
        <v>Environmental Services: WasteWater Treatment: Residential WasteWater Treatment and ReuseCybersecurity</v>
      </c>
      <c r="D239" s="1" t="s">
        <v>187</v>
      </c>
      <c r="E239" s="1" t="s">
        <v>11</v>
      </c>
      <c r="F239" s="1" t="s">
        <v>284</v>
      </c>
      <c r="G239" s="1">
        <v>0.5</v>
      </c>
      <c r="H239" s="1" t="e">
        <f t="shared" si="4"/>
        <v>#REF!</v>
      </c>
      <c r="I239" s="1" t="e">
        <v>#N/A</v>
      </c>
      <c r="J239" s="499">
        <v>1</v>
      </c>
    </row>
    <row r="240" spans="1:10" ht="15.75" customHeight="1">
      <c r="A240" s="1" t="s">
        <v>128</v>
      </c>
      <c r="B240" s="3">
        <v>205</v>
      </c>
      <c r="C240" s="1" t="str">
        <f t="shared" si="0"/>
        <v>Environmental Services: Water Supply and TreatmentCybersecurity</v>
      </c>
      <c r="D240" s="1" t="s">
        <v>188</v>
      </c>
      <c r="E240" s="1" t="s">
        <v>11</v>
      </c>
      <c r="F240" s="1" t="s">
        <v>284</v>
      </c>
      <c r="G240" s="1">
        <v>0.5</v>
      </c>
      <c r="H240" s="1" t="e">
        <f t="shared" si="4"/>
        <v>#REF!</v>
      </c>
      <c r="I240" s="1" t="e">
        <v>#N/A</v>
      </c>
      <c r="J240" s="499">
        <v>1</v>
      </c>
    </row>
    <row r="241" spans="1:10" ht="15.75" customHeight="1">
      <c r="A241" s="1" t="s">
        <v>128</v>
      </c>
      <c r="B241" s="3">
        <v>118</v>
      </c>
      <c r="C241" s="1" t="str">
        <f t="shared" si="0"/>
        <v>Environmental Services: Water Supply and Treatment: Industrial Water TreatmentCybersecurity</v>
      </c>
      <c r="D241" s="1" t="s">
        <v>189</v>
      </c>
      <c r="E241" s="1" t="s">
        <v>11</v>
      </c>
      <c r="F241" s="1" t="s">
        <v>284</v>
      </c>
      <c r="G241" s="1">
        <v>0.5</v>
      </c>
      <c r="H241" s="1" t="e">
        <f t="shared" si="4"/>
        <v>#REF!</v>
      </c>
      <c r="I241" s="1" t="e">
        <v>#N/A</v>
      </c>
      <c r="J241" s="499">
        <v>1</v>
      </c>
    </row>
    <row r="242" spans="1:10" ht="15.75" customHeight="1">
      <c r="A242" s="1" t="s">
        <v>128</v>
      </c>
      <c r="B242" s="3">
        <v>145</v>
      </c>
      <c r="C242" s="1" t="str">
        <f t="shared" si="0"/>
        <v>Environmental Services: Water Supply and Treatment: OtherCybersecurity</v>
      </c>
      <c r="D242" s="1" t="s">
        <v>190</v>
      </c>
      <c r="E242" s="1" t="s">
        <v>11</v>
      </c>
      <c r="F242" s="1" t="s">
        <v>284</v>
      </c>
      <c r="G242" s="1">
        <v>0.5</v>
      </c>
      <c r="H242" s="1" t="e">
        <f t="shared" si="4"/>
        <v>#REF!</v>
      </c>
      <c r="I242" s="1" t="e">
        <v>#N/A</v>
      </c>
      <c r="J242" s="499">
        <v>1</v>
      </c>
    </row>
    <row r="243" spans="1:10" ht="15.75" customHeight="1">
      <c r="A243" s="1" t="s">
        <v>128</v>
      </c>
      <c r="B243" s="3">
        <v>13</v>
      </c>
      <c r="C243" s="1" t="str">
        <f t="shared" si="0"/>
        <v>Environmental Services: Water Supply and Treatment: Potable Water TreatmentCybersecurity</v>
      </c>
      <c r="D243" s="1" t="s">
        <v>191</v>
      </c>
      <c r="E243" s="1" t="s">
        <v>11</v>
      </c>
      <c r="F243" s="1" t="s">
        <v>284</v>
      </c>
      <c r="G243" s="1">
        <v>0.5</v>
      </c>
      <c r="H243" s="1" t="e">
        <f t="shared" si="4"/>
        <v>#REF!</v>
      </c>
      <c r="I243" s="1" t="e">
        <v>#N/A</v>
      </c>
      <c r="J243" s="499">
        <v>1</v>
      </c>
    </row>
    <row r="244" spans="1:10" ht="15.75" customHeight="1">
      <c r="A244" s="1" t="s">
        <v>128</v>
      </c>
      <c r="B244" s="3">
        <v>194</v>
      </c>
      <c r="C244" s="1" t="str">
        <f t="shared" si="0"/>
        <v>Environmental Services: Water Supply and Treatment: Sea Water DesalinationCybersecurity</v>
      </c>
      <c r="D244" s="1" t="s">
        <v>192</v>
      </c>
      <c r="E244" s="1" t="s">
        <v>11</v>
      </c>
      <c r="F244" s="1" t="s">
        <v>284</v>
      </c>
      <c r="G244" s="1">
        <v>0.5</v>
      </c>
      <c r="H244" s="1" t="e">
        <f t="shared" si="4"/>
        <v>#REF!</v>
      </c>
      <c r="I244" s="1" t="e">
        <v>#N/A</v>
      </c>
      <c r="J244" s="499">
        <v>1</v>
      </c>
    </row>
    <row r="245" spans="1:10" ht="15.75" customHeight="1">
      <c r="A245" s="1" t="s">
        <v>128</v>
      </c>
      <c r="B245" s="3">
        <v>15</v>
      </c>
      <c r="C245" s="1" t="str">
        <f t="shared" si="0"/>
        <v>Environmental Services: Water Supply and Treatment: Water Supply DamsCybersecurity</v>
      </c>
      <c r="D245" s="1" t="s">
        <v>193</v>
      </c>
      <c r="E245" s="1" t="s">
        <v>11</v>
      </c>
      <c r="F245" s="1" t="s">
        <v>284</v>
      </c>
      <c r="G245" s="1">
        <v>0.5</v>
      </c>
      <c r="H245" s="1" t="e">
        <f t="shared" si="4"/>
        <v>#REF!</v>
      </c>
      <c r="I245" s="1" t="e">
        <v>#N/A</v>
      </c>
      <c r="J245" s="499">
        <v>1</v>
      </c>
    </row>
    <row r="246" spans="1:10" ht="15.75" customHeight="1">
      <c r="A246" s="1" t="s">
        <v>128</v>
      </c>
      <c r="B246" s="3">
        <v>43</v>
      </c>
      <c r="C246" s="1" t="str">
        <f t="shared" si="0"/>
        <v>Network UtilitiesCybersecurity</v>
      </c>
      <c r="D246" s="1" t="s">
        <v>194</v>
      </c>
      <c r="E246" s="1" t="s">
        <v>11</v>
      </c>
      <c r="F246" s="1" t="s">
        <v>284</v>
      </c>
      <c r="G246" s="1">
        <v>0.5</v>
      </c>
      <c r="H246" s="1" t="e">
        <f t="shared" si="4"/>
        <v>#REF!</v>
      </c>
      <c r="I246" s="1" t="e">
        <v>#N/A</v>
      </c>
      <c r="J246" s="499">
        <v>1</v>
      </c>
    </row>
    <row r="247" spans="1:10" ht="15.75" customHeight="1">
      <c r="A247" s="1" t="s">
        <v>128</v>
      </c>
      <c r="B247" s="3">
        <v>192</v>
      </c>
      <c r="C247" s="1" t="str">
        <f t="shared" si="0"/>
        <v>Network Utilities: Data Distribution CompaniesCybersecurity</v>
      </c>
      <c r="D247" s="1" t="s">
        <v>195</v>
      </c>
      <c r="F247" s="1" t="s">
        <v>284</v>
      </c>
      <c r="H247" s="1">
        <v>2</v>
      </c>
      <c r="I247" s="1" t="e">
        <v>#N/A</v>
      </c>
      <c r="J247" s="499">
        <v>2</v>
      </c>
    </row>
    <row r="248" spans="1:10" ht="15.75" customHeight="1">
      <c r="A248" s="1" t="s">
        <v>128</v>
      </c>
      <c r="B248" s="3">
        <v>44</v>
      </c>
      <c r="C248" s="1" t="str">
        <f t="shared" si="0"/>
        <v>Network Utilities: Data Distribution Companies: Data Distribution NetworkCybersecurity</v>
      </c>
      <c r="D248" s="1" t="s">
        <v>196</v>
      </c>
      <c r="F248" s="1" t="s">
        <v>284</v>
      </c>
      <c r="H248" s="1">
        <v>2</v>
      </c>
      <c r="I248" s="1" t="e">
        <v>#N/A</v>
      </c>
      <c r="J248" s="499">
        <v>2</v>
      </c>
    </row>
    <row r="249" spans="1:10" ht="15.75" customHeight="1">
      <c r="A249" s="1" t="s">
        <v>128</v>
      </c>
      <c r="B249" s="3">
        <v>123</v>
      </c>
      <c r="C249" s="1" t="str">
        <f t="shared" si="0"/>
        <v>Network Utilities: Data Distribution Companies: OtherCybersecurity</v>
      </c>
      <c r="D249" s="1" t="s">
        <v>197</v>
      </c>
      <c r="F249" s="1" t="s">
        <v>284</v>
      </c>
      <c r="H249" s="1">
        <v>2</v>
      </c>
      <c r="I249" s="1" t="e">
        <v>#N/A</v>
      </c>
      <c r="J249" s="499">
        <v>2</v>
      </c>
    </row>
    <row r="250" spans="1:10" ht="15.75" customHeight="1">
      <c r="A250" s="1" t="s">
        <v>128</v>
      </c>
      <c r="B250" s="3">
        <v>146</v>
      </c>
      <c r="C250" s="1" t="str">
        <f t="shared" si="0"/>
        <v>Network Utilities: District Cooling/Heating CompaniesCybersecurity</v>
      </c>
      <c r="D250" s="1" t="s">
        <v>198</v>
      </c>
      <c r="E250" s="1" t="s">
        <v>11</v>
      </c>
      <c r="F250" s="1" t="s">
        <v>284</v>
      </c>
      <c r="G250" s="1">
        <v>0.5</v>
      </c>
      <c r="H250" s="1" t="e">
        <f t="shared" ref="H250:H324" si="5">VLOOKUP(D250,#REF!,10,FALSE)</f>
        <v>#REF!</v>
      </c>
      <c r="I250" s="1" t="e">
        <v>#N/A</v>
      </c>
      <c r="J250" s="499">
        <v>1</v>
      </c>
    </row>
    <row r="251" spans="1:10" ht="15.75" customHeight="1">
      <c r="A251" s="1" t="s">
        <v>128</v>
      </c>
      <c r="B251" s="3">
        <v>226</v>
      </c>
      <c r="C251" s="1" t="str">
        <f t="shared" si="0"/>
        <v>Network Utilities: District Cooling/Heating Companies: District Cooling/Heating NetworkCybersecurity</v>
      </c>
      <c r="D251" s="1" t="s">
        <v>199</v>
      </c>
      <c r="E251" s="1" t="s">
        <v>11</v>
      </c>
      <c r="F251" s="1" t="s">
        <v>284</v>
      </c>
      <c r="G251" s="1">
        <v>0.5</v>
      </c>
      <c r="H251" s="1" t="e">
        <f t="shared" si="5"/>
        <v>#REF!</v>
      </c>
      <c r="I251" s="1" t="e">
        <v>#N/A</v>
      </c>
      <c r="J251" s="499">
        <v>1</v>
      </c>
    </row>
    <row r="252" spans="1:10" ht="15.75" customHeight="1">
      <c r="A252" s="1" t="s">
        <v>128</v>
      </c>
      <c r="B252" s="3">
        <v>121</v>
      </c>
      <c r="C252" s="1" t="str">
        <f t="shared" si="0"/>
        <v>Network Utilities: District Cooling/Heating Companies: OtherCybersecurity</v>
      </c>
      <c r="D252" s="1" t="s">
        <v>200</v>
      </c>
      <c r="E252" s="1" t="s">
        <v>11</v>
      </c>
      <c r="F252" s="1" t="s">
        <v>284</v>
      </c>
      <c r="G252" s="1">
        <v>0.5</v>
      </c>
      <c r="H252" s="1" t="e">
        <f t="shared" si="5"/>
        <v>#REF!</v>
      </c>
      <c r="I252" s="1" t="e">
        <v>#N/A</v>
      </c>
      <c r="J252" s="499">
        <v>1</v>
      </c>
    </row>
    <row r="253" spans="1:10" ht="15.75" customHeight="1">
      <c r="A253" s="1" t="s">
        <v>128</v>
      </c>
      <c r="B253" s="3">
        <v>135</v>
      </c>
      <c r="C253" s="1" t="str">
        <f t="shared" si="0"/>
        <v>Network Utilities: Electricity Distribution CompaniesCybersecurity</v>
      </c>
      <c r="D253" s="1" t="s">
        <v>201</v>
      </c>
      <c r="E253" s="1" t="s">
        <v>11</v>
      </c>
      <c r="F253" s="1" t="s">
        <v>284</v>
      </c>
      <c r="G253" s="1">
        <v>0.5</v>
      </c>
      <c r="H253" s="1" t="e">
        <f t="shared" si="5"/>
        <v>#REF!</v>
      </c>
      <c r="I253" s="1" t="e">
        <v>#N/A</v>
      </c>
      <c r="J253" s="499">
        <v>1</v>
      </c>
    </row>
    <row r="254" spans="1:10" ht="15.75" customHeight="1">
      <c r="A254" s="1" t="s">
        <v>128</v>
      </c>
      <c r="B254" s="3">
        <v>25</v>
      </c>
      <c r="C254" s="1" t="str">
        <f t="shared" si="0"/>
        <v>Network Utilities: Electricity Distribution Companies: Electric vehicle chargingCybersecurity</v>
      </c>
      <c r="D254" s="461" t="s">
        <v>202</v>
      </c>
      <c r="F254" s="1" t="s">
        <v>284</v>
      </c>
      <c r="H254" s="1" t="e">
        <f t="shared" si="5"/>
        <v>#REF!</v>
      </c>
      <c r="I254" s="1" t="e">
        <v>#N/A</v>
      </c>
      <c r="J254" s="499">
        <v>1</v>
      </c>
    </row>
    <row r="255" spans="1:10" ht="15.75" customHeight="1">
      <c r="A255" s="1" t="s">
        <v>128</v>
      </c>
      <c r="B255" s="3">
        <v>26</v>
      </c>
      <c r="C255" s="1" t="str">
        <f t="shared" si="0"/>
        <v>Network Utilities: Electricity Distribution Companies: Electricity Distribution NetworkCybersecurity</v>
      </c>
      <c r="D255" s="1" t="s">
        <v>203</v>
      </c>
      <c r="E255" s="1" t="s">
        <v>11</v>
      </c>
      <c r="F255" s="1" t="s">
        <v>284</v>
      </c>
      <c r="G255" s="1">
        <v>0.5</v>
      </c>
      <c r="H255" s="1" t="e">
        <f t="shared" si="5"/>
        <v>#REF!</v>
      </c>
      <c r="I255" s="1" t="e">
        <v>#N/A</v>
      </c>
      <c r="J255" s="499">
        <v>1</v>
      </c>
    </row>
    <row r="256" spans="1:10" ht="15.75" customHeight="1">
      <c r="A256" s="1" t="s">
        <v>128</v>
      </c>
      <c r="B256" s="3">
        <v>33</v>
      </c>
      <c r="C256" s="1" t="str">
        <f t="shared" si="0"/>
        <v>Network Utilities: Electricity Distribution Companies: OtherCybersecurity</v>
      </c>
      <c r="D256" s="1" t="s">
        <v>204</v>
      </c>
      <c r="E256" s="1" t="s">
        <v>11</v>
      </c>
      <c r="F256" s="1" t="s">
        <v>284</v>
      </c>
      <c r="G256" s="1">
        <v>0.5</v>
      </c>
      <c r="H256" s="1" t="e">
        <f t="shared" si="5"/>
        <v>#REF!</v>
      </c>
      <c r="I256" s="1" t="e">
        <v>#N/A</v>
      </c>
      <c r="J256" s="499">
        <v>1</v>
      </c>
    </row>
    <row r="257" spans="1:10" ht="15.75" customHeight="1">
      <c r="A257" s="1" t="s">
        <v>128</v>
      </c>
      <c r="B257" s="3">
        <v>136</v>
      </c>
      <c r="C257" s="1" t="str">
        <f t="shared" ref="C257:C511" si="6">CONCATENATE(D257,F257)</f>
        <v>Network Utilities: Electricity Transmission CompaniesCybersecurity</v>
      </c>
      <c r="D257" s="1" t="s">
        <v>205</v>
      </c>
      <c r="E257" s="1" t="s">
        <v>11</v>
      </c>
      <c r="F257" s="1" t="s">
        <v>284</v>
      </c>
      <c r="G257" s="1">
        <v>0.5</v>
      </c>
      <c r="H257" s="1" t="e">
        <f t="shared" si="5"/>
        <v>#REF!</v>
      </c>
      <c r="I257" s="1" t="e">
        <v>#N/A</v>
      </c>
      <c r="J257" s="499">
        <v>1</v>
      </c>
    </row>
    <row r="258" spans="1:10" ht="15.75" customHeight="1">
      <c r="A258" s="1" t="s">
        <v>128</v>
      </c>
      <c r="B258" s="3">
        <v>22</v>
      </c>
      <c r="C258" s="1" t="str">
        <f t="shared" si="6"/>
        <v>Network Utilities: Electricity Transmission Companies: Electricity Transmission NetworkCybersecurity</v>
      </c>
      <c r="D258" s="1" t="s">
        <v>206</v>
      </c>
      <c r="E258" s="1" t="s">
        <v>11</v>
      </c>
      <c r="F258" s="1" t="s">
        <v>284</v>
      </c>
      <c r="G258" s="1">
        <v>0.5</v>
      </c>
      <c r="H258" s="1" t="e">
        <f t="shared" si="5"/>
        <v>#REF!</v>
      </c>
      <c r="I258" s="1" t="e">
        <v>#N/A</v>
      </c>
      <c r="J258" s="499">
        <v>1</v>
      </c>
    </row>
    <row r="259" spans="1:10" ht="15.75" customHeight="1">
      <c r="A259" s="1" t="s">
        <v>128</v>
      </c>
      <c r="B259" s="3">
        <v>184</v>
      </c>
      <c r="C259" s="1" t="str">
        <f t="shared" si="6"/>
        <v>Network Utilities: Electricity Transmission Companies: OtherCybersecurity</v>
      </c>
      <c r="D259" s="1" t="s">
        <v>207</v>
      </c>
      <c r="E259" s="1" t="s">
        <v>11</v>
      </c>
      <c r="F259" s="1" t="s">
        <v>284</v>
      </c>
      <c r="G259" s="1">
        <v>0.5</v>
      </c>
      <c r="H259" s="1" t="e">
        <f t="shared" si="5"/>
        <v>#REF!</v>
      </c>
      <c r="I259" s="1" t="e">
        <v>#N/A</v>
      </c>
      <c r="J259" s="499">
        <v>1</v>
      </c>
    </row>
    <row r="260" spans="1:10" ht="15.75" customHeight="1">
      <c r="A260" s="1" t="s">
        <v>128</v>
      </c>
      <c r="B260" s="3">
        <v>32</v>
      </c>
      <c r="C260" s="1" t="str">
        <f t="shared" si="6"/>
        <v>Network Utilities: Gas Distribution CompaniesCybersecurity</v>
      </c>
      <c r="D260" s="1" t="s">
        <v>208</v>
      </c>
      <c r="E260" s="1" t="s">
        <v>11</v>
      </c>
      <c r="F260" s="1" t="s">
        <v>284</v>
      </c>
      <c r="G260" s="1">
        <v>0.5</v>
      </c>
      <c r="H260" s="1" t="e">
        <f t="shared" si="5"/>
        <v>#REF!</v>
      </c>
      <c r="I260" s="1" t="e">
        <v>#N/A</v>
      </c>
      <c r="J260" s="499">
        <v>1</v>
      </c>
    </row>
    <row r="261" spans="1:10" ht="15.75" customHeight="1">
      <c r="A261" s="1" t="s">
        <v>128</v>
      </c>
      <c r="B261" s="3">
        <v>137</v>
      </c>
      <c r="C261" s="1" t="str">
        <f t="shared" si="6"/>
        <v>Network Utilities: Gas Distribution Companies: Gas Distribution NetworkCybersecurity</v>
      </c>
      <c r="D261" s="1" t="s">
        <v>209</v>
      </c>
      <c r="E261" s="1" t="s">
        <v>11</v>
      </c>
      <c r="F261" s="1" t="s">
        <v>284</v>
      </c>
      <c r="G261" s="1">
        <v>0.5</v>
      </c>
      <c r="H261" s="1" t="e">
        <f t="shared" si="5"/>
        <v>#REF!</v>
      </c>
      <c r="I261" s="1" t="e">
        <v>#N/A</v>
      </c>
      <c r="J261" s="499">
        <v>1</v>
      </c>
    </row>
    <row r="262" spans="1:10" ht="15.75" customHeight="1">
      <c r="A262" s="1" t="s">
        <v>128</v>
      </c>
      <c r="B262" s="3">
        <v>28</v>
      </c>
      <c r="C262" s="1" t="str">
        <f t="shared" si="6"/>
        <v>Network Utilities: Gas Distribution Companies: OtherCybersecurity</v>
      </c>
      <c r="D262" s="1" t="s">
        <v>210</v>
      </c>
      <c r="E262" s="1" t="s">
        <v>11</v>
      </c>
      <c r="F262" s="1" t="s">
        <v>284</v>
      </c>
      <c r="G262" s="1">
        <v>0.5</v>
      </c>
      <c r="H262" s="1" t="e">
        <f t="shared" si="5"/>
        <v>#REF!</v>
      </c>
      <c r="I262" s="1" t="e">
        <v>#N/A</v>
      </c>
      <c r="J262" s="499">
        <v>1</v>
      </c>
    </row>
    <row r="263" spans="1:10" ht="15.75" customHeight="1">
      <c r="A263" s="1" t="s">
        <v>128</v>
      </c>
      <c r="B263" s="3">
        <v>29</v>
      </c>
      <c r="C263" s="1" t="str">
        <f t="shared" si="6"/>
        <v>Network Utilities: Other: Cybersecurity</v>
      </c>
      <c r="D263" s="1" t="s">
        <v>766</v>
      </c>
      <c r="E263" s="1" t="s">
        <v>11</v>
      </c>
      <c r="F263" s="1" t="s">
        <v>284</v>
      </c>
      <c r="G263" s="1">
        <v>0.5</v>
      </c>
      <c r="H263" s="1" t="e">
        <f t="shared" si="5"/>
        <v>#REF!</v>
      </c>
      <c r="I263" s="1" t="e">
        <v>#N/A</v>
      </c>
      <c r="J263" s="499">
        <v>1</v>
      </c>
    </row>
    <row r="264" spans="1:10" ht="15.75" customHeight="1">
      <c r="A264" s="1" t="s">
        <v>128</v>
      </c>
      <c r="B264" s="3">
        <v>30</v>
      </c>
      <c r="C264" s="1" t="str">
        <f t="shared" si="6"/>
        <v>Network Utilities: Water and Sewerage CompaniesCybersecurity</v>
      </c>
      <c r="D264" s="1" t="s">
        <v>211</v>
      </c>
      <c r="E264" s="1" t="s">
        <v>11</v>
      </c>
      <c r="F264" s="1" t="s">
        <v>284</v>
      </c>
      <c r="G264" s="1">
        <v>0.5</v>
      </c>
      <c r="H264" s="1" t="e">
        <f t="shared" si="5"/>
        <v>#REF!</v>
      </c>
      <c r="I264" s="1" t="e">
        <v>#N/A</v>
      </c>
      <c r="J264" s="499">
        <v>1</v>
      </c>
    </row>
    <row r="265" spans="1:10" ht="15.75" customHeight="1">
      <c r="A265" s="1" t="s">
        <v>128</v>
      </c>
      <c r="B265" s="3">
        <v>34</v>
      </c>
      <c r="C265" s="1" t="str">
        <f t="shared" si="6"/>
        <v>Network Utilities: Water and Sewerage Companies: OtherCybersecurity</v>
      </c>
      <c r="D265" s="1" t="s">
        <v>212</v>
      </c>
      <c r="E265" s="1" t="s">
        <v>11</v>
      </c>
      <c r="F265" s="1" t="s">
        <v>284</v>
      </c>
      <c r="G265" s="1">
        <v>0.5</v>
      </c>
      <c r="H265" s="1" t="e">
        <f t="shared" si="5"/>
        <v>#REF!</v>
      </c>
      <c r="I265" s="1" t="e">
        <v>#N/A</v>
      </c>
      <c r="J265" s="499">
        <v>1</v>
      </c>
    </row>
    <row r="266" spans="1:10" ht="15.75" customHeight="1">
      <c r="A266" s="1" t="s">
        <v>128</v>
      </c>
      <c r="B266" s="3">
        <v>138</v>
      </c>
      <c r="C266" s="1" t="str">
        <f t="shared" si="6"/>
        <v>Network Utilities: Water and Sewerage Companies: Water and Sewerage NetworkCybersecurity</v>
      </c>
      <c r="D266" s="1" t="s">
        <v>213</v>
      </c>
      <c r="E266" s="1" t="s">
        <v>11</v>
      </c>
      <c r="F266" s="1" t="s">
        <v>284</v>
      </c>
      <c r="G266" s="1">
        <v>0.5</v>
      </c>
      <c r="H266" s="1" t="e">
        <f t="shared" si="5"/>
        <v>#REF!</v>
      </c>
      <c r="I266" s="1" t="e">
        <v>#N/A</v>
      </c>
      <c r="J266" s="499">
        <v>1</v>
      </c>
    </row>
    <row r="267" spans="1:10" ht="15.75" customHeight="1">
      <c r="A267" s="1" t="s">
        <v>128</v>
      </c>
      <c r="B267" s="3">
        <v>18</v>
      </c>
      <c r="C267" s="1" t="str">
        <f t="shared" si="6"/>
        <v>Other: : Cybersecurity</v>
      </c>
      <c r="D267" s="1" t="s">
        <v>763</v>
      </c>
      <c r="E267" s="1" t="s">
        <v>11</v>
      </c>
      <c r="F267" s="1" t="s">
        <v>284</v>
      </c>
      <c r="G267" s="1">
        <v>0.5</v>
      </c>
      <c r="H267" s="1" t="e">
        <f t="shared" si="5"/>
        <v>#REF!</v>
      </c>
      <c r="I267" s="1" t="e">
        <v>#N/A</v>
      </c>
      <c r="J267" s="499">
        <v>1</v>
      </c>
    </row>
    <row r="268" spans="1:10" ht="15.75" customHeight="1">
      <c r="A268" s="1" t="s">
        <v>128</v>
      </c>
      <c r="B268" s="3">
        <v>20</v>
      </c>
      <c r="C268" s="1" t="str">
        <f t="shared" si="6"/>
        <v>Power Generation x-RenewablesCybersecurity</v>
      </c>
      <c r="D268" s="1" t="s">
        <v>216</v>
      </c>
      <c r="E268" s="1" t="s">
        <v>11</v>
      </c>
      <c r="F268" s="1" t="s">
        <v>284</v>
      </c>
      <c r="G268" s="1">
        <v>0.5</v>
      </c>
      <c r="H268" s="1" t="e">
        <f t="shared" si="5"/>
        <v>#REF!</v>
      </c>
      <c r="I268" s="1" t="e">
        <v>#N/A</v>
      </c>
      <c r="J268" s="499">
        <v>1</v>
      </c>
    </row>
    <row r="269" spans="1:10" ht="15.75" customHeight="1">
      <c r="A269" s="1" t="s">
        <v>128</v>
      </c>
      <c r="B269" s="3">
        <v>185</v>
      </c>
      <c r="C269" s="1" t="str">
        <f t="shared" si="6"/>
        <v>Power Generation x-Renewables: Independent Power ProducersCybersecurity</v>
      </c>
      <c r="D269" s="1" t="s">
        <v>217</v>
      </c>
      <c r="E269" s="1" t="s">
        <v>11</v>
      </c>
      <c r="F269" s="1" t="s">
        <v>284</v>
      </c>
      <c r="G269" s="1">
        <v>0.5</v>
      </c>
      <c r="H269" s="1" t="e">
        <f t="shared" si="5"/>
        <v>#REF!</v>
      </c>
      <c r="I269" s="1" t="e">
        <v>#N/A</v>
      </c>
      <c r="J269" s="499">
        <v>1</v>
      </c>
    </row>
    <row r="270" spans="1:10" ht="15.75" customHeight="1">
      <c r="A270" s="1" t="s">
        <v>128</v>
      </c>
      <c r="B270" s="3">
        <v>209</v>
      </c>
      <c r="C270" s="1" t="str">
        <f t="shared" si="6"/>
        <v>Power Generation x-Renewables: Independent Power Producers: Coal-Fired Power GenerationCybersecurity</v>
      </c>
      <c r="D270" s="1" t="s">
        <v>218</v>
      </c>
      <c r="E270" s="1" t="s">
        <v>11</v>
      </c>
      <c r="F270" s="1" t="s">
        <v>284</v>
      </c>
      <c r="G270" s="1">
        <v>0.5</v>
      </c>
      <c r="H270" s="1" t="e">
        <f t="shared" si="5"/>
        <v>#REF!</v>
      </c>
      <c r="I270" s="1" t="e">
        <v>#N/A</v>
      </c>
      <c r="J270" s="499">
        <v>1</v>
      </c>
    </row>
    <row r="271" spans="1:10" ht="15.75" customHeight="1">
      <c r="A271" s="1" t="s">
        <v>128</v>
      </c>
      <c r="B271" s="3">
        <v>139</v>
      </c>
      <c r="C271" s="1" t="str">
        <f t="shared" si="6"/>
        <v>Power Generation x-Renewables: Independent Power Producers: Combined Heat and Power GenerationCybersecurity</v>
      </c>
      <c r="D271" s="1" t="s">
        <v>219</v>
      </c>
      <c r="E271" s="1" t="s">
        <v>11</v>
      </c>
      <c r="F271" s="1" t="s">
        <v>284</v>
      </c>
      <c r="G271" s="1">
        <v>0.5</v>
      </c>
      <c r="H271" s="1" t="e">
        <f t="shared" si="5"/>
        <v>#REF!</v>
      </c>
      <c r="I271" s="1" t="e">
        <v>#N/A</v>
      </c>
      <c r="J271" s="499">
        <v>1</v>
      </c>
    </row>
    <row r="272" spans="1:10" ht="15.75" customHeight="1">
      <c r="A272" s="1" t="s">
        <v>128</v>
      </c>
      <c r="B272" s="3">
        <v>195</v>
      </c>
      <c r="C272" s="1" t="str">
        <f t="shared" si="6"/>
        <v>Power Generation x-Renewables: Independent Power Producers: Gas-Fired Power GenerationCybersecurity</v>
      </c>
      <c r="D272" s="1" t="s">
        <v>220</v>
      </c>
      <c r="E272" s="1" t="s">
        <v>11</v>
      </c>
      <c r="F272" s="1" t="s">
        <v>284</v>
      </c>
      <c r="G272" s="1">
        <v>0.5</v>
      </c>
      <c r="H272" s="1" t="e">
        <f t="shared" si="5"/>
        <v>#REF!</v>
      </c>
      <c r="I272" s="1" t="e">
        <v>#N/A</v>
      </c>
      <c r="J272" s="499">
        <v>1</v>
      </c>
    </row>
    <row r="273" spans="1:10" ht="15.75" customHeight="1">
      <c r="A273" s="1" t="s">
        <v>128</v>
      </c>
      <c r="B273" s="3">
        <v>227</v>
      </c>
      <c r="C273" s="1" t="str">
        <f t="shared" si="6"/>
        <v>Power Generation x-Renewables: Independent Power Producers: Nuclear Power GenerationCybersecurity</v>
      </c>
      <c r="D273" s="1" t="s">
        <v>221</v>
      </c>
      <c r="E273" s="1" t="s">
        <v>11</v>
      </c>
      <c r="F273" s="1" t="s">
        <v>284</v>
      </c>
      <c r="G273" s="1">
        <v>0.5</v>
      </c>
      <c r="H273" s="1" t="e">
        <f t="shared" si="5"/>
        <v>#REF!</v>
      </c>
      <c r="I273" s="1" t="e">
        <v>#N/A</v>
      </c>
      <c r="J273" s="499">
        <v>1</v>
      </c>
    </row>
    <row r="274" spans="1:10" ht="15.75" customHeight="1">
      <c r="A274" s="1" t="s">
        <v>128</v>
      </c>
      <c r="B274" s="3">
        <v>186</v>
      </c>
      <c r="C274" s="1" t="str">
        <f t="shared" si="6"/>
        <v>Power Generation x-Renewables: Independent Power Producers: OtherCybersecurity</v>
      </c>
      <c r="D274" s="1" t="s">
        <v>222</v>
      </c>
      <c r="E274" s="1" t="s">
        <v>11</v>
      </c>
      <c r="F274" s="1" t="s">
        <v>284</v>
      </c>
      <c r="G274" s="1">
        <v>0.5</v>
      </c>
      <c r="H274" s="1" t="e">
        <f t="shared" si="5"/>
        <v>#REF!</v>
      </c>
      <c r="I274" s="1" t="e">
        <v>#N/A</v>
      </c>
      <c r="J274" s="499">
        <v>1</v>
      </c>
    </row>
    <row r="275" spans="1:10" ht="15.75" customHeight="1">
      <c r="A275" s="1" t="s">
        <v>128</v>
      </c>
      <c r="B275" s="3">
        <v>50</v>
      </c>
      <c r="C275" s="1" t="str">
        <f t="shared" si="6"/>
        <v>Power Generation x-Renewables: Independent Power Producers: Other Fossil-Fuel-Fired Power GenerationCybersecurity</v>
      </c>
      <c r="D275" s="1" t="s">
        <v>223</v>
      </c>
      <c r="E275" s="1" t="s">
        <v>11</v>
      </c>
      <c r="F275" s="1" t="s">
        <v>284</v>
      </c>
      <c r="G275" s="1">
        <v>0.5</v>
      </c>
      <c r="H275" s="1" t="e">
        <f t="shared" si="5"/>
        <v>#REF!</v>
      </c>
      <c r="I275" s="1" t="e">
        <v>#N/A</v>
      </c>
      <c r="J275" s="499">
        <v>1</v>
      </c>
    </row>
    <row r="276" spans="1:10" ht="15.75" customHeight="1">
      <c r="A276" s="1" t="s">
        <v>128</v>
      </c>
      <c r="B276" s="3">
        <v>193</v>
      </c>
      <c r="C276" s="1" t="str">
        <f t="shared" si="6"/>
        <v>Power Generation x-Renewables: Independent Water and Power ProducersCybersecurity</v>
      </c>
      <c r="D276" s="1" t="s">
        <v>224</v>
      </c>
      <c r="E276" s="1" t="s">
        <v>11</v>
      </c>
      <c r="F276" s="1" t="s">
        <v>284</v>
      </c>
      <c r="G276" s="1">
        <v>0.5</v>
      </c>
      <c r="H276" s="1" t="e">
        <f t="shared" si="5"/>
        <v>#REF!</v>
      </c>
      <c r="I276" s="1" t="e">
        <v>#N/A</v>
      </c>
      <c r="J276" s="499">
        <v>1</v>
      </c>
    </row>
    <row r="277" spans="1:10" ht="15.75" customHeight="1">
      <c r="A277" s="1" t="s">
        <v>128</v>
      </c>
      <c r="B277" s="3" t="s">
        <v>239</v>
      </c>
      <c r="C277" s="1" t="str">
        <f t="shared" si="6"/>
        <v>Power Generation x-Renewables: Independent Water and Power Producers: Power and Water ProductionCybersecurity</v>
      </c>
      <c r="D277" s="1" t="s">
        <v>225</v>
      </c>
      <c r="E277" s="1" t="s">
        <v>11</v>
      </c>
      <c r="F277" s="1" t="s">
        <v>284</v>
      </c>
      <c r="G277" s="1">
        <v>0.5</v>
      </c>
      <c r="H277" s="1" t="e">
        <f t="shared" si="5"/>
        <v>#REF!</v>
      </c>
      <c r="I277" s="1" t="e">
        <v>#N/A</v>
      </c>
      <c r="J277" s="499">
        <v>1</v>
      </c>
    </row>
    <row r="278" spans="1:10" ht="15.75" customHeight="1">
      <c r="A278" s="1" t="s">
        <v>128</v>
      </c>
      <c r="B278" s="3">
        <v>91</v>
      </c>
      <c r="C278" s="1" t="str">
        <f t="shared" si="6"/>
        <v>Power Generation x-Renewables: Other: Cybersecurity</v>
      </c>
      <c r="D278" s="1" t="s">
        <v>767</v>
      </c>
      <c r="E278" s="1" t="s">
        <v>11</v>
      </c>
      <c r="F278" s="1" t="s">
        <v>284</v>
      </c>
      <c r="G278" s="1">
        <v>0.5</v>
      </c>
      <c r="H278" s="1" t="e">
        <f t="shared" si="5"/>
        <v>#REF!</v>
      </c>
      <c r="I278" s="1" t="e">
        <v>#N/A</v>
      </c>
      <c r="J278" s="499">
        <v>1</v>
      </c>
    </row>
    <row r="279" spans="1:10" ht="15.75" customHeight="1">
      <c r="A279" s="1" t="s">
        <v>128</v>
      </c>
      <c r="B279" s="3">
        <v>155</v>
      </c>
      <c r="C279" s="1" t="str">
        <f t="shared" si="6"/>
        <v>Renewable PowerCybersecurity</v>
      </c>
      <c r="D279" s="1" t="s">
        <v>226</v>
      </c>
      <c r="E279" s="1" t="s">
        <v>11</v>
      </c>
      <c r="F279" s="1" t="s">
        <v>284</v>
      </c>
      <c r="G279" s="1">
        <v>0.5</v>
      </c>
      <c r="H279" s="1" t="e">
        <f t="shared" si="5"/>
        <v>#REF!</v>
      </c>
      <c r="I279" s="1" t="e">
        <v>#N/A</v>
      </c>
      <c r="J279" s="499">
        <v>1</v>
      </c>
    </row>
    <row r="280" spans="1:10" ht="15.75" customHeight="1">
      <c r="A280" s="1" t="s">
        <v>128</v>
      </c>
      <c r="B280" s="3">
        <v>153</v>
      </c>
      <c r="C280" s="1" t="str">
        <f t="shared" si="6"/>
        <v>Renewable Power: Hydroelectric Power GenerationCybersecurity</v>
      </c>
      <c r="D280" s="1" t="s">
        <v>227</v>
      </c>
      <c r="E280" s="1" t="s">
        <v>11</v>
      </c>
      <c r="F280" s="1" t="s">
        <v>284</v>
      </c>
      <c r="G280" s="1">
        <v>0.5</v>
      </c>
      <c r="H280" s="1" t="e">
        <f t="shared" si="5"/>
        <v>#REF!</v>
      </c>
      <c r="I280" s="1" t="e">
        <v>#N/A</v>
      </c>
      <c r="J280" s="499">
        <v>1</v>
      </c>
    </row>
    <row r="281" spans="1:10" ht="15.75" customHeight="1">
      <c r="A281" s="1" t="s">
        <v>128</v>
      </c>
      <c r="B281" s="3">
        <v>154</v>
      </c>
      <c r="C281" s="1" t="str">
        <f t="shared" si="6"/>
        <v>Renewable Power: Hydroelectric Power Generation: Hydroelectric Dam Power GenerationCybersecurity</v>
      </c>
      <c r="D281" s="1" t="s">
        <v>228</v>
      </c>
      <c r="E281" s="1" t="s">
        <v>11</v>
      </c>
      <c r="F281" s="1" t="s">
        <v>284</v>
      </c>
      <c r="G281" s="1">
        <v>0.5</v>
      </c>
      <c r="H281" s="1" t="e">
        <f t="shared" si="5"/>
        <v>#REF!</v>
      </c>
      <c r="I281" s="1" t="e">
        <v>#N/A</v>
      </c>
      <c r="J281" s="499">
        <v>1</v>
      </c>
    </row>
    <row r="282" spans="1:10" ht="15.75" customHeight="1">
      <c r="A282" s="1" t="s">
        <v>128</v>
      </c>
      <c r="B282" s="3">
        <v>229</v>
      </c>
      <c r="C282" s="1" t="str">
        <f t="shared" si="6"/>
        <v>Renewable Power: Hydroelectric Power Generation: Hydroelectric Run-of-River Power GenerationCybersecurity</v>
      </c>
      <c r="D282" s="1" t="s">
        <v>229</v>
      </c>
      <c r="E282" s="1" t="s">
        <v>11</v>
      </c>
      <c r="F282" s="1" t="s">
        <v>284</v>
      </c>
      <c r="G282" s="1">
        <v>0.5</v>
      </c>
      <c r="H282" s="1" t="e">
        <f t="shared" si="5"/>
        <v>#REF!</v>
      </c>
      <c r="I282" s="1" t="e">
        <v>#N/A</v>
      </c>
      <c r="J282" s="499">
        <v>1</v>
      </c>
    </row>
    <row r="283" spans="1:10" ht="15.75" customHeight="1">
      <c r="A283" s="1" t="s">
        <v>128</v>
      </c>
      <c r="B283" s="3" t="s">
        <v>246</v>
      </c>
      <c r="C283" s="1" t="str">
        <f t="shared" si="6"/>
        <v>Renewable Power: Hydroelectric Power Generation: OtherCybersecurity</v>
      </c>
      <c r="D283" s="1" t="s">
        <v>230</v>
      </c>
      <c r="E283" s="1" t="s">
        <v>11</v>
      </c>
      <c r="F283" s="1" t="s">
        <v>284</v>
      </c>
      <c r="G283" s="1">
        <v>0.5</v>
      </c>
      <c r="H283" s="1" t="e">
        <f t="shared" si="5"/>
        <v>#REF!</v>
      </c>
      <c r="I283" s="1" t="e">
        <v>#N/A</v>
      </c>
      <c r="J283" s="499">
        <v>1</v>
      </c>
    </row>
    <row r="284" spans="1:10" ht="15.75" customHeight="1">
      <c r="A284" s="1" t="s">
        <v>128</v>
      </c>
      <c r="B284" s="3">
        <v>199</v>
      </c>
      <c r="C284" s="1" t="str">
        <f t="shared" si="6"/>
        <v>Renewable Power: Hydroelectric Power Generation: Pumped Hydroelectric StorageCybersecurity</v>
      </c>
      <c r="D284" s="1" t="s">
        <v>231</v>
      </c>
      <c r="E284" s="1" t="s">
        <v>11</v>
      </c>
      <c r="F284" s="1" t="s">
        <v>284</v>
      </c>
      <c r="G284" s="1">
        <v>0.5</v>
      </c>
      <c r="H284" s="1" t="e">
        <f t="shared" si="5"/>
        <v>#REF!</v>
      </c>
      <c r="I284" s="1" t="e">
        <v>#N/A</v>
      </c>
      <c r="J284" s="499">
        <v>1</v>
      </c>
    </row>
    <row r="285" spans="1:10" ht="15.75" customHeight="1">
      <c r="A285" s="1" t="s">
        <v>128</v>
      </c>
      <c r="B285" s="3">
        <v>156</v>
      </c>
      <c r="C285" s="1" t="str">
        <f t="shared" si="6"/>
        <v>Renewable Power: Other: Cybersecurity</v>
      </c>
      <c r="D285" s="1" t="s">
        <v>768</v>
      </c>
      <c r="E285" s="1" t="s">
        <v>11</v>
      </c>
      <c r="F285" s="1" t="s">
        <v>284</v>
      </c>
      <c r="G285" s="1">
        <v>0.5</v>
      </c>
      <c r="H285" s="1" t="e">
        <f t="shared" si="5"/>
        <v>#REF!</v>
      </c>
      <c r="I285" s="1" t="e">
        <v>#N/A</v>
      </c>
      <c r="J285" s="499">
        <v>1</v>
      </c>
    </row>
    <row r="286" spans="1:10" ht="15.75" customHeight="1">
      <c r="A286" s="1" t="s">
        <v>128</v>
      </c>
      <c r="B286" s="3">
        <v>79</v>
      </c>
      <c r="C286" s="1" t="str">
        <f t="shared" si="6"/>
        <v>Renewable Power: Other Renewable Power GenerationCybersecurity</v>
      </c>
      <c r="D286" s="1" t="s">
        <v>232</v>
      </c>
      <c r="E286" s="1" t="s">
        <v>11</v>
      </c>
      <c r="F286" s="1" t="s">
        <v>284</v>
      </c>
      <c r="G286" s="1">
        <v>0.5</v>
      </c>
      <c r="H286" s="1" t="e">
        <f t="shared" si="5"/>
        <v>#REF!</v>
      </c>
      <c r="I286" s="1" t="e">
        <v>#N/A</v>
      </c>
      <c r="J286" s="499">
        <v>1</v>
      </c>
    </row>
    <row r="287" spans="1:10" ht="15.75" customHeight="1">
      <c r="A287" s="1" t="s">
        <v>128</v>
      </c>
      <c r="B287" s="3">
        <v>200</v>
      </c>
      <c r="C287" s="1" t="str">
        <f t="shared" si="6"/>
        <v>Renewable Power: Other Renewable Power Generation: Biomass Power GenerationCybersecurity</v>
      </c>
      <c r="D287" s="1" t="s">
        <v>233</v>
      </c>
      <c r="E287" s="1" t="s">
        <v>11</v>
      </c>
      <c r="F287" s="1" t="s">
        <v>284</v>
      </c>
      <c r="G287" s="1">
        <v>0.5</v>
      </c>
      <c r="H287" s="1" t="e">
        <f t="shared" si="5"/>
        <v>#REF!</v>
      </c>
      <c r="I287" s="1" t="e">
        <v>#N/A</v>
      </c>
      <c r="J287" s="499">
        <v>1</v>
      </c>
    </row>
    <row r="288" spans="1:10" ht="15.75" customHeight="1">
      <c r="A288" s="1" t="s">
        <v>128</v>
      </c>
      <c r="B288" s="3">
        <v>125</v>
      </c>
      <c r="C288" s="1" t="str">
        <f t="shared" si="6"/>
        <v>Renewable Power: Other Renewable Power Generation: Geothermal Power GenerationCybersecurity</v>
      </c>
      <c r="D288" s="1" t="s">
        <v>234</v>
      </c>
      <c r="E288" s="1" t="s">
        <v>11</v>
      </c>
      <c r="F288" s="1" t="s">
        <v>284</v>
      </c>
      <c r="G288" s="1">
        <v>0.5</v>
      </c>
      <c r="H288" s="1" t="e">
        <f t="shared" si="5"/>
        <v>#REF!</v>
      </c>
      <c r="I288" s="1" t="e">
        <v>#N/A</v>
      </c>
      <c r="J288" s="499">
        <v>1</v>
      </c>
    </row>
    <row r="289" spans="1:10" ht="15.75" customHeight="1">
      <c r="A289" s="1" t="s">
        <v>128</v>
      </c>
      <c r="B289" s="3">
        <v>157</v>
      </c>
      <c r="C289" s="1" t="str">
        <f t="shared" si="6"/>
        <v>Renewable Power: Other Renewable Power Generation: OtherCybersecurity</v>
      </c>
      <c r="D289" s="1" t="s">
        <v>235</v>
      </c>
      <c r="E289" s="1" t="s">
        <v>11</v>
      </c>
      <c r="F289" s="1" t="s">
        <v>284</v>
      </c>
      <c r="G289" s="1">
        <v>0.5</v>
      </c>
      <c r="H289" s="1" t="e">
        <f t="shared" si="5"/>
        <v>#REF!</v>
      </c>
      <c r="I289" s="1" t="e">
        <v>#N/A</v>
      </c>
      <c r="J289" s="499">
        <v>1</v>
      </c>
    </row>
    <row r="290" spans="1:10" ht="15.75" customHeight="1">
      <c r="A290" s="1" t="s">
        <v>128</v>
      </c>
      <c r="B290" s="3">
        <v>92</v>
      </c>
      <c r="C290" s="1" t="str">
        <f t="shared" si="6"/>
        <v>Renewable Power: Other Renewable Power Generation: Wave Power GenerationCybersecurity</v>
      </c>
      <c r="D290" s="1" t="s">
        <v>236</v>
      </c>
      <c r="E290" s="1" t="s">
        <v>11</v>
      </c>
      <c r="F290" s="1" t="s">
        <v>284</v>
      </c>
      <c r="G290" s="1">
        <v>0.5</v>
      </c>
      <c r="H290" s="1" t="e">
        <f t="shared" si="5"/>
        <v>#REF!</v>
      </c>
      <c r="I290" s="1" t="e">
        <v>#N/A</v>
      </c>
      <c r="J290" s="499">
        <v>1</v>
      </c>
    </row>
    <row r="291" spans="1:10" ht="15.75" customHeight="1">
      <c r="A291" s="1" t="s">
        <v>128</v>
      </c>
      <c r="B291" s="3">
        <v>94</v>
      </c>
      <c r="C291" s="1" t="str">
        <f t="shared" si="6"/>
        <v>Renewable Power: Other Renewable TechnologiesCybersecurity</v>
      </c>
      <c r="D291" s="1" t="s">
        <v>237</v>
      </c>
      <c r="E291" s="1" t="s">
        <v>11</v>
      </c>
      <c r="F291" s="1" t="s">
        <v>284</v>
      </c>
      <c r="G291" s="1">
        <v>0.5</v>
      </c>
      <c r="H291" s="1" t="e">
        <f t="shared" si="5"/>
        <v>#REF!</v>
      </c>
      <c r="I291" s="1" t="e">
        <v>#N/A</v>
      </c>
      <c r="J291" s="499">
        <v>1</v>
      </c>
    </row>
    <row r="292" spans="1:10" ht="15.75" customHeight="1">
      <c r="A292" s="1" t="s">
        <v>128</v>
      </c>
      <c r="B292" s="3">
        <v>203</v>
      </c>
      <c r="C292" s="1" t="str">
        <f t="shared" si="6"/>
        <v>Renewable Power: Other Renewable Technologies: Battery StorageCybersecurity</v>
      </c>
      <c r="D292" s="1" t="s">
        <v>238</v>
      </c>
      <c r="E292" s="1" t="s">
        <v>11</v>
      </c>
      <c r="F292" s="1" t="s">
        <v>284</v>
      </c>
      <c r="G292" s="1">
        <v>0.5</v>
      </c>
      <c r="H292" s="1" t="e">
        <f t="shared" si="5"/>
        <v>#REF!</v>
      </c>
      <c r="I292" s="1" t="e">
        <v>#N/A</v>
      </c>
      <c r="J292" s="499">
        <v>1</v>
      </c>
    </row>
    <row r="293" spans="1:10" ht="15.75" customHeight="1">
      <c r="A293" s="1" t="s">
        <v>128</v>
      </c>
      <c r="B293" s="3">
        <v>89</v>
      </c>
      <c r="C293" s="1" t="str">
        <f t="shared" si="6"/>
        <v>Renewable Power: Other Renewable Technologies: Off-Shore Transmission (OFTO)Cybersecurity</v>
      </c>
      <c r="D293" s="1" t="s">
        <v>240</v>
      </c>
      <c r="E293" s="1" t="s">
        <v>11</v>
      </c>
      <c r="F293" s="1" t="s">
        <v>284</v>
      </c>
      <c r="G293" s="1">
        <v>0.5</v>
      </c>
      <c r="H293" s="1" t="e">
        <f t="shared" si="5"/>
        <v>#REF!</v>
      </c>
      <c r="I293" s="1" t="e">
        <v>#N/A</v>
      </c>
      <c r="J293" s="499">
        <v>1</v>
      </c>
    </row>
    <row r="294" spans="1:10" ht="15.75" customHeight="1">
      <c r="A294" s="1" t="s">
        <v>128</v>
      </c>
      <c r="B294" s="3">
        <v>158</v>
      </c>
      <c r="C294" s="1" t="str">
        <f t="shared" si="6"/>
        <v>Renewable Power: Other Renewable Technologies: OtherCybersecurity</v>
      </c>
      <c r="D294" s="1" t="s">
        <v>241</v>
      </c>
      <c r="E294" s="1" t="s">
        <v>11</v>
      </c>
      <c r="F294" s="1" t="s">
        <v>284</v>
      </c>
      <c r="G294" s="1">
        <v>0.5</v>
      </c>
      <c r="H294" s="1" t="e">
        <f t="shared" si="5"/>
        <v>#REF!</v>
      </c>
      <c r="I294" s="1" t="e">
        <v>#N/A</v>
      </c>
      <c r="J294" s="499">
        <v>1</v>
      </c>
    </row>
    <row r="295" spans="1:10" ht="15.75" customHeight="1">
      <c r="A295" s="1" t="s">
        <v>128</v>
      </c>
      <c r="B295" s="3">
        <v>98</v>
      </c>
      <c r="C295" s="1" t="str">
        <f t="shared" si="6"/>
        <v>Renewable Power: Other Renewable Technologies: Other StorageCybersecurity</v>
      </c>
      <c r="D295" s="1" t="s">
        <v>242</v>
      </c>
      <c r="E295" s="1" t="s">
        <v>11</v>
      </c>
      <c r="F295" s="1" t="s">
        <v>284</v>
      </c>
      <c r="G295" s="1">
        <v>0.5</v>
      </c>
      <c r="H295" s="1" t="e">
        <f t="shared" si="5"/>
        <v>#REF!</v>
      </c>
      <c r="I295" s="1" t="e">
        <v>#N/A</v>
      </c>
      <c r="J295" s="499">
        <v>1</v>
      </c>
    </row>
    <row r="296" spans="1:10" ht="15.75" customHeight="1">
      <c r="A296" s="1" t="s">
        <v>128</v>
      </c>
      <c r="B296" s="3" t="s">
        <v>261</v>
      </c>
      <c r="C296" s="1" t="str">
        <f t="shared" si="6"/>
        <v>Renewable Power: Solar Power GenerationCybersecurity</v>
      </c>
      <c r="D296" s="1" t="s">
        <v>243</v>
      </c>
      <c r="E296" s="1" t="s">
        <v>11</v>
      </c>
      <c r="F296" s="1" t="s">
        <v>284</v>
      </c>
      <c r="G296" s="1">
        <v>0.5</v>
      </c>
      <c r="H296" s="1" t="e">
        <f t="shared" si="5"/>
        <v>#REF!</v>
      </c>
      <c r="I296" s="1" t="e">
        <v>#N/A</v>
      </c>
      <c r="J296" s="499">
        <v>1</v>
      </c>
    </row>
    <row r="297" spans="1:10" ht="15.75" customHeight="1">
      <c r="A297" s="1" t="s">
        <v>128</v>
      </c>
      <c r="B297" s="3">
        <v>162</v>
      </c>
      <c r="C297" s="1" t="str">
        <f t="shared" si="6"/>
        <v>Renewable Power: Solar Power Generation: OtherCybersecurity</v>
      </c>
      <c r="D297" s="1" t="s">
        <v>244</v>
      </c>
      <c r="E297" s="1" t="s">
        <v>11</v>
      </c>
      <c r="F297" s="1" t="s">
        <v>284</v>
      </c>
      <c r="G297" s="1">
        <v>0.5</v>
      </c>
      <c r="H297" s="1" t="e">
        <f t="shared" si="5"/>
        <v>#REF!</v>
      </c>
      <c r="I297" s="1" t="e">
        <v>#N/A</v>
      </c>
      <c r="J297" s="499">
        <v>1</v>
      </c>
    </row>
    <row r="298" spans="1:10" ht="15.75" customHeight="1">
      <c r="A298" s="1" t="s">
        <v>128</v>
      </c>
      <c r="B298" s="3">
        <v>161</v>
      </c>
      <c r="C298" s="1" t="str">
        <f t="shared" si="6"/>
        <v>Renewable Power: Solar Power Generation: Photovoltaic Power GenerationCybersecurity</v>
      </c>
      <c r="D298" s="1" t="s">
        <v>245</v>
      </c>
      <c r="E298" s="1" t="s">
        <v>11</v>
      </c>
      <c r="F298" s="1" t="s">
        <v>284</v>
      </c>
      <c r="G298" s="1">
        <v>0.5</v>
      </c>
      <c r="H298" s="1" t="e">
        <f t="shared" si="5"/>
        <v>#REF!</v>
      </c>
      <c r="I298" s="1" t="e">
        <v>#N/A</v>
      </c>
      <c r="J298" s="499">
        <v>1</v>
      </c>
    </row>
    <row r="299" spans="1:10" ht="15.75" customHeight="1">
      <c r="A299" s="1" t="s">
        <v>128</v>
      </c>
      <c r="B299" s="3">
        <v>201</v>
      </c>
      <c r="C299" s="1" t="str">
        <f t="shared" si="6"/>
        <v>Renewable Power: Solar Power Generation: Thermal Solar PowerCybersecurity</v>
      </c>
      <c r="D299" s="1" t="s">
        <v>247</v>
      </c>
      <c r="E299" s="1" t="s">
        <v>11</v>
      </c>
      <c r="F299" s="1" t="s">
        <v>284</v>
      </c>
      <c r="G299" s="1">
        <v>0.5</v>
      </c>
      <c r="H299" s="1" t="e">
        <f t="shared" si="5"/>
        <v>#REF!</v>
      </c>
      <c r="I299" s="1" t="e">
        <v>#N/A</v>
      </c>
      <c r="J299" s="499">
        <v>1</v>
      </c>
    </row>
    <row r="300" spans="1:10" ht="15.75" customHeight="1">
      <c r="A300" s="1" t="s">
        <v>128</v>
      </c>
      <c r="B300" s="3">
        <v>160</v>
      </c>
      <c r="C300" s="1" t="str">
        <f t="shared" si="6"/>
        <v>Renewable Power: Wind Power GenerationCybersecurity</v>
      </c>
      <c r="D300" s="1" t="s">
        <v>248</v>
      </c>
      <c r="E300" s="1" t="s">
        <v>11</v>
      </c>
      <c r="F300" s="1" t="s">
        <v>284</v>
      </c>
      <c r="G300" s="1">
        <v>0.5</v>
      </c>
      <c r="H300" s="1" t="e">
        <f t="shared" si="5"/>
        <v>#REF!</v>
      </c>
      <c r="I300" s="1" t="e">
        <v>#N/A</v>
      </c>
      <c r="J300" s="499">
        <v>1</v>
      </c>
    </row>
    <row r="301" spans="1:10" ht="15.75" customHeight="1">
      <c r="A301" s="1" t="s">
        <v>128</v>
      </c>
      <c r="B301" s="3">
        <v>159</v>
      </c>
      <c r="C301" s="1" t="str">
        <f t="shared" si="6"/>
        <v>Renewable Power: Wind Power Generation: Off-Shore Wind Power GenerationCybersecurity</v>
      </c>
      <c r="D301" s="1" t="s">
        <v>249</v>
      </c>
      <c r="E301" s="1" t="s">
        <v>11</v>
      </c>
      <c r="F301" s="1" t="s">
        <v>284</v>
      </c>
      <c r="G301" s="1">
        <v>0.5</v>
      </c>
      <c r="H301" s="1" t="e">
        <f t="shared" si="5"/>
        <v>#REF!</v>
      </c>
      <c r="I301" s="1" t="e">
        <v>#N/A</v>
      </c>
      <c r="J301" s="499">
        <v>1</v>
      </c>
    </row>
    <row r="302" spans="1:10" ht="15.75" customHeight="1">
      <c r="A302" s="1" t="s">
        <v>128</v>
      </c>
      <c r="B302" s="3">
        <v>228</v>
      </c>
      <c r="C302" s="1" t="str">
        <f t="shared" si="6"/>
        <v>Renewable Power: Wind Power Generation: On-Shore Wind Power GenerationCybersecurity</v>
      </c>
      <c r="D302" s="1" t="s">
        <v>250</v>
      </c>
      <c r="E302" s="1" t="s">
        <v>11</v>
      </c>
      <c r="F302" s="1" t="s">
        <v>284</v>
      </c>
      <c r="G302" s="1">
        <v>0.5</v>
      </c>
      <c r="H302" s="1" t="e">
        <f t="shared" si="5"/>
        <v>#REF!</v>
      </c>
      <c r="I302" s="1" t="e">
        <v>#N/A</v>
      </c>
      <c r="J302" s="499">
        <v>1</v>
      </c>
    </row>
    <row r="303" spans="1:10" ht="15.75" customHeight="1">
      <c r="A303" s="1" t="s">
        <v>128</v>
      </c>
      <c r="B303" s="3">
        <v>126</v>
      </c>
      <c r="C303" s="1" t="str">
        <f t="shared" si="6"/>
        <v>Renewable Power: Wind Power Generation: OtherCybersecurity</v>
      </c>
      <c r="D303" s="1" t="s">
        <v>251</v>
      </c>
      <c r="E303" s="1" t="s">
        <v>11</v>
      </c>
      <c r="F303" s="1" t="s">
        <v>284</v>
      </c>
      <c r="G303" s="1">
        <v>0.5</v>
      </c>
      <c r="H303" s="1" t="e">
        <f t="shared" si="5"/>
        <v>#REF!</v>
      </c>
      <c r="I303" s="1" t="e">
        <v>#N/A</v>
      </c>
      <c r="J303" s="499">
        <v>1</v>
      </c>
    </row>
    <row r="304" spans="1:10" ht="15.75" customHeight="1">
      <c r="A304" s="1" t="s">
        <v>128</v>
      </c>
      <c r="B304" s="3">
        <v>88</v>
      </c>
      <c r="C304" s="1" t="str">
        <f t="shared" si="6"/>
        <v>Social InfrastructureCybersecurity</v>
      </c>
      <c r="D304" s="1" t="s">
        <v>252</v>
      </c>
      <c r="E304" s="1" t="s">
        <v>11</v>
      </c>
      <c r="F304" s="1" t="s">
        <v>284</v>
      </c>
      <c r="G304" s="1">
        <v>0.5</v>
      </c>
      <c r="H304" s="1" t="e">
        <f t="shared" si="5"/>
        <v>#REF!</v>
      </c>
      <c r="I304" s="1" t="e">
        <v>#N/A</v>
      </c>
      <c r="J304" s="499">
        <v>1</v>
      </c>
    </row>
    <row r="305" spans="1:10" ht="15.75" customHeight="1">
      <c r="A305" s="1" t="s">
        <v>128</v>
      </c>
      <c r="B305" s="3">
        <v>87</v>
      </c>
      <c r="C305" s="1" t="str">
        <f t="shared" si="6"/>
        <v>Social Infrastructure: Defence ServicesCybersecurity</v>
      </c>
      <c r="D305" s="1" t="s">
        <v>253</v>
      </c>
      <c r="E305" s="1" t="s">
        <v>11</v>
      </c>
      <c r="F305" s="1" t="s">
        <v>284</v>
      </c>
      <c r="G305" s="1">
        <v>0.5</v>
      </c>
      <c r="H305" s="1" t="e">
        <f t="shared" si="5"/>
        <v>#REF!</v>
      </c>
      <c r="I305" s="1" t="e">
        <v>#N/A</v>
      </c>
      <c r="J305" s="499">
        <v>1</v>
      </c>
    </row>
    <row r="306" spans="1:10" ht="15.75" customHeight="1">
      <c r="A306" s="1" t="s">
        <v>128</v>
      </c>
      <c r="B306" s="3">
        <v>202</v>
      </c>
      <c r="C306" s="1" t="str">
        <f t="shared" si="6"/>
        <v>Social Infrastructure: Defence Services: Barracks and AccommodationCybersecurity</v>
      </c>
      <c r="D306" s="1" t="s">
        <v>254</v>
      </c>
      <c r="E306" s="1" t="s">
        <v>11</v>
      </c>
      <c r="F306" s="1" t="s">
        <v>284</v>
      </c>
      <c r="G306" s="1">
        <v>0.5</v>
      </c>
      <c r="H306" s="1" t="e">
        <f t="shared" si="5"/>
        <v>#REF!</v>
      </c>
      <c r="I306" s="1" t="e">
        <v>#N/A</v>
      </c>
      <c r="J306" s="499">
        <v>1</v>
      </c>
    </row>
    <row r="307" spans="1:10" ht="15.75" customHeight="1">
      <c r="A307" s="1" t="s">
        <v>128</v>
      </c>
      <c r="B307" s="3">
        <v>101</v>
      </c>
      <c r="C307" s="1" t="str">
        <f t="shared" si="6"/>
        <v>Social Infrastructure: Defence Services: OtherCybersecurity</v>
      </c>
      <c r="D307" s="1" t="s">
        <v>256</v>
      </c>
      <c r="E307" s="1" t="s">
        <v>11</v>
      </c>
      <c r="F307" s="1" t="s">
        <v>284</v>
      </c>
      <c r="G307" s="1">
        <v>0.5</v>
      </c>
      <c r="H307" s="1" t="e">
        <f t="shared" si="5"/>
        <v>#REF!</v>
      </c>
      <c r="I307" s="1" t="e">
        <v>#N/A</v>
      </c>
      <c r="J307" s="499">
        <v>1</v>
      </c>
    </row>
    <row r="308" spans="1:10" ht="15.75" customHeight="1">
      <c r="A308" s="1" t="s">
        <v>128</v>
      </c>
      <c r="B308" s="3" t="s">
        <v>275</v>
      </c>
      <c r="C308" s="1" t="str">
        <f t="shared" si="6"/>
        <v>Social Infrastructure: Defence Services: Strategic Transport and RefuellingCybersecurity</v>
      </c>
      <c r="D308" s="1" t="s">
        <v>257</v>
      </c>
      <c r="E308" s="1" t="s">
        <v>11</v>
      </c>
      <c r="F308" s="1" t="s">
        <v>284</v>
      </c>
      <c r="G308" s="1">
        <v>0.5</v>
      </c>
      <c r="H308" s="1" t="e">
        <f t="shared" si="5"/>
        <v>#REF!</v>
      </c>
      <c r="I308" s="1" t="e">
        <v>#N/A</v>
      </c>
      <c r="J308" s="499">
        <v>1</v>
      </c>
    </row>
    <row r="309" spans="1:10" ht="15.75" customHeight="1">
      <c r="A309" s="1" t="s">
        <v>128</v>
      </c>
      <c r="B309" s="3" t="s">
        <v>277</v>
      </c>
      <c r="C309" s="1" t="str">
        <f t="shared" si="6"/>
        <v>Social Infrastructure: Defence Services: Training FacilitiesCybersecurity</v>
      </c>
      <c r="D309" s="1" t="s">
        <v>258</v>
      </c>
      <c r="E309" s="1" t="s">
        <v>11</v>
      </c>
      <c r="F309" s="1" t="s">
        <v>284</v>
      </c>
      <c r="G309" s="1">
        <v>0.5</v>
      </c>
      <c r="H309" s="1" t="e">
        <f t="shared" si="5"/>
        <v>#REF!</v>
      </c>
      <c r="I309" s="1" t="e">
        <v>#N/A</v>
      </c>
      <c r="J309" s="499">
        <v>1</v>
      </c>
    </row>
    <row r="310" spans="1:10" ht="15.75" customHeight="1">
      <c r="A310" s="1" t="s">
        <v>128</v>
      </c>
      <c r="B310" s="3" t="s">
        <v>279</v>
      </c>
      <c r="C310" s="1" t="str">
        <f t="shared" si="6"/>
        <v>Social Infrastructure: Education ServicesCybersecurity</v>
      </c>
      <c r="D310" s="1" t="s">
        <v>259</v>
      </c>
      <c r="E310" s="1" t="s">
        <v>11</v>
      </c>
      <c r="F310" s="1" t="s">
        <v>284</v>
      </c>
      <c r="G310" s="1">
        <v>0.5</v>
      </c>
      <c r="H310" s="1" t="e">
        <f t="shared" si="5"/>
        <v>#REF!</v>
      </c>
      <c r="I310" s="1" t="e">
        <v>#N/A</v>
      </c>
      <c r="J310" s="499">
        <v>1</v>
      </c>
    </row>
    <row r="311" spans="1:10" ht="15.75" customHeight="1">
      <c r="A311" s="1" t="s">
        <v>128</v>
      </c>
      <c r="B311" s="3">
        <v>196</v>
      </c>
      <c r="C311" s="1" t="str">
        <f t="shared" si="6"/>
        <v>Social Infrastructure: Education Services: OtherCybersecurity</v>
      </c>
      <c r="D311" s="1" t="s">
        <v>260</v>
      </c>
      <c r="E311" s="1" t="s">
        <v>11</v>
      </c>
      <c r="F311" s="1" t="s">
        <v>284</v>
      </c>
      <c r="G311" s="1">
        <v>0.5</v>
      </c>
      <c r="H311" s="1" t="e">
        <f t="shared" si="5"/>
        <v>#REF!</v>
      </c>
      <c r="I311" s="1" t="e">
        <v>#N/A</v>
      </c>
      <c r="J311" s="499">
        <v>1</v>
      </c>
    </row>
    <row r="312" spans="1:10" ht="15.75" customHeight="1">
      <c r="A312" s="1" t="s">
        <v>128</v>
      </c>
      <c r="B312" s="3">
        <v>207</v>
      </c>
      <c r="C312" s="1" t="str">
        <f t="shared" si="6"/>
        <v>Social Infrastructure: Education Services: Schools (Classes and Sports Facilities)Cybersecurity</v>
      </c>
      <c r="D312" s="1" t="s">
        <v>262</v>
      </c>
      <c r="E312" s="1" t="s">
        <v>11</v>
      </c>
      <c r="F312" s="1" t="s">
        <v>284</v>
      </c>
      <c r="G312" s="1">
        <v>0.5</v>
      </c>
      <c r="H312" s="1" t="e">
        <f t="shared" si="5"/>
        <v>#REF!</v>
      </c>
      <c r="I312" s="1" t="e">
        <v>#N/A</v>
      </c>
      <c r="J312" s="499">
        <v>1</v>
      </c>
    </row>
    <row r="313" spans="1:10" ht="15.75" customHeight="1">
      <c r="A313" s="1" t="s">
        <v>128</v>
      </c>
      <c r="B313" s="3">
        <v>132</v>
      </c>
      <c r="C313" s="1" t="str">
        <f t="shared" si="6"/>
        <v>Social Infrastructure: Education Services: Student AccommodationCybersecurity</v>
      </c>
      <c r="D313" s="1" t="s">
        <v>263</v>
      </c>
      <c r="E313" s="1" t="s">
        <v>11</v>
      </c>
      <c r="F313" s="1" t="s">
        <v>284</v>
      </c>
      <c r="G313" s="1">
        <v>0.5</v>
      </c>
      <c r="H313" s="1" t="e">
        <f t="shared" si="5"/>
        <v>#REF!</v>
      </c>
      <c r="I313" s="1" t="e">
        <v>#N/A</v>
      </c>
      <c r="J313" s="499">
        <v>1</v>
      </c>
    </row>
    <row r="314" spans="1:10" ht="15.75" customHeight="1">
      <c r="A314" s="1" t="s">
        <v>128</v>
      </c>
      <c r="B314" s="3">
        <v>171</v>
      </c>
      <c r="C314" s="1" t="str">
        <f t="shared" si="6"/>
        <v>Social Infrastructure: Education Services: Universities (Classes, Labs, Administration Buildings)Cybersecurity</v>
      </c>
      <c r="D314" s="1" t="s">
        <v>264</v>
      </c>
      <c r="E314" s="1" t="s">
        <v>11</v>
      </c>
      <c r="F314" s="1" t="s">
        <v>284</v>
      </c>
      <c r="G314" s="1">
        <v>0.5</v>
      </c>
      <c r="H314" s="1" t="e">
        <f t="shared" si="5"/>
        <v>#REF!</v>
      </c>
      <c r="I314" s="1" t="e">
        <v>#N/A</v>
      </c>
      <c r="J314" s="499">
        <v>1</v>
      </c>
    </row>
    <row r="315" spans="1:10" ht="15.75" customHeight="1">
      <c r="A315" s="1" t="s">
        <v>128</v>
      </c>
      <c r="B315" s="3">
        <v>172</v>
      </c>
      <c r="C315" s="1" t="str">
        <f t="shared" si="6"/>
        <v>Social Infrastructure: Government ServicesCybersecurity</v>
      </c>
      <c r="D315" s="1" t="s">
        <v>265</v>
      </c>
      <c r="E315" s="1" t="s">
        <v>11</v>
      </c>
      <c r="F315" s="1" t="s">
        <v>284</v>
      </c>
      <c r="G315" s="1">
        <v>0.5</v>
      </c>
      <c r="H315" s="1" t="e">
        <f t="shared" si="5"/>
        <v>#REF!</v>
      </c>
      <c r="I315" s="1" t="e">
        <v>#N/A</v>
      </c>
      <c r="J315" s="499">
        <v>1</v>
      </c>
    </row>
    <row r="316" spans="1:10" ht="15.75" customHeight="1">
      <c r="A316" s="1" t="s">
        <v>128</v>
      </c>
      <c r="B316" s="3" t="s">
        <v>287</v>
      </c>
      <c r="C316" s="1" t="str">
        <f t="shared" si="6"/>
        <v>Social Infrastructure: Government Services: Courts of JusticeCybersecurity</v>
      </c>
      <c r="D316" s="1" t="s">
        <v>266</v>
      </c>
      <c r="E316" s="1" t="s">
        <v>11</v>
      </c>
      <c r="F316" s="1" t="s">
        <v>284</v>
      </c>
      <c r="G316" s="1">
        <v>0.5</v>
      </c>
      <c r="H316" s="1" t="e">
        <f t="shared" si="5"/>
        <v>#REF!</v>
      </c>
      <c r="I316" s="1" t="e">
        <v>#N/A</v>
      </c>
      <c r="J316" s="499">
        <v>1</v>
      </c>
    </row>
    <row r="317" spans="1:10" ht="15.75" customHeight="1">
      <c r="A317" s="1" t="s">
        <v>128</v>
      </c>
      <c r="B317" s="3">
        <v>174</v>
      </c>
      <c r="C317" s="1" t="str">
        <f t="shared" si="6"/>
        <v>Social Infrastructure: Government Services: Government Buildings and Office AccommodationCybersecurity</v>
      </c>
      <c r="D317" s="1" t="s">
        <v>267</v>
      </c>
      <c r="E317" s="1" t="s">
        <v>11</v>
      </c>
      <c r="F317" s="1" t="s">
        <v>284</v>
      </c>
      <c r="G317" s="1">
        <v>0.5</v>
      </c>
      <c r="H317" s="1" t="e">
        <f t="shared" si="5"/>
        <v>#REF!</v>
      </c>
      <c r="I317" s="1" t="e">
        <v>#N/A</v>
      </c>
      <c r="J317" s="499">
        <v>1</v>
      </c>
    </row>
    <row r="318" spans="1:10" ht="15.75" customHeight="1">
      <c r="A318" s="1" t="s">
        <v>128</v>
      </c>
      <c r="B318" s="3">
        <v>175</v>
      </c>
      <c r="C318" s="1" t="str">
        <f t="shared" si="6"/>
        <v>Social Infrastructure: Government Services: OtherCybersecurity</v>
      </c>
      <c r="D318" s="1" t="s">
        <v>268</v>
      </c>
      <c r="E318" s="1" t="s">
        <v>11</v>
      </c>
      <c r="F318" s="1" t="s">
        <v>284</v>
      </c>
      <c r="G318" s="1">
        <v>0.5</v>
      </c>
      <c r="H318" s="1" t="e">
        <f t="shared" si="5"/>
        <v>#REF!</v>
      </c>
      <c r="I318" s="1" t="e">
        <v>#N/A</v>
      </c>
      <c r="J318" s="499">
        <v>1</v>
      </c>
    </row>
    <row r="319" spans="1:10" ht="15.75" customHeight="1">
      <c r="A319" s="1" t="s">
        <v>128</v>
      </c>
      <c r="B319" s="3">
        <v>173</v>
      </c>
      <c r="C319" s="1" t="str">
        <f t="shared" si="6"/>
        <v>Social Infrastructure: Government Services: Police Stations and FacilitiesCybersecurity</v>
      </c>
      <c r="D319" s="1" t="s">
        <v>270</v>
      </c>
      <c r="E319" s="1" t="s">
        <v>11</v>
      </c>
      <c r="F319" s="1" t="s">
        <v>284</v>
      </c>
      <c r="G319" s="1">
        <v>0.5</v>
      </c>
      <c r="H319" s="1" t="e">
        <f t="shared" si="5"/>
        <v>#REF!</v>
      </c>
      <c r="I319" s="1" t="e">
        <v>#N/A</v>
      </c>
      <c r="J319" s="499">
        <v>1</v>
      </c>
    </row>
    <row r="320" spans="1:10" ht="15.75" customHeight="1">
      <c r="A320" s="1" t="s">
        <v>128</v>
      </c>
      <c r="B320" s="3">
        <v>176</v>
      </c>
      <c r="C320" s="1" t="str">
        <f t="shared" si="6"/>
        <v>Social Infrastructure: Government Services: PrisonsCybersecurity</v>
      </c>
      <c r="D320" s="1" t="s">
        <v>271</v>
      </c>
      <c r="E320" s="1" t="s">
        <v>11</v>
      </c>
      <c r="F320" s="1" t="s">
        <v>284</v>
      </c>
      <c r="G320" s="1">
        <v>0.5</v>
      </c>
      <c r="H320" s="1" t="e">
        <f t="shared" si="5"/>
        <v>#REF!</v>
      </c>
      <c r="I320" s="1" t="e">
        <v>#N/A</v>
      </c>
      <c r="J320" s="499">
        <v>1</v>
      </c>
    </row>
    <row r="321" spans="1:10" ht="15.75" customHeight="1">
      <c r="A321" s="1" t="s">
        <v>128</v>
      </c>
      <c r="B321" s="3">
        <v>190</v>
      </c>
      <c r="C321" s="1" t="str">
        <f t="shared" si="6"/>
        <v>Social Infrastructure: Government Services: Social AccommodationCybersecurity</v>
      </c>
      <c r="D321" s="1" t="s">
        <v>272</v>
      </c>
      <c r="E321" s="1" t="s">
        <v>11</v>
      </c>
      <c r="F321" s="1" t="s">
        <v>284</v>
      </c>
      <c r="G321" s="1">
        <v>0.5</v>
      </c>
      <c r="H321" s="1" t="e">
        <f t="shared" si="5"/>
        <v>#REF!</v>
      </c>
      <c r="I321" s="1" t="e">
        <v>#N/A</v>
      </c>
      <c r="J321" s="499">
        <v>1</v>
      </c>
    </row>
    <row r="322" spans="1:10" ht="15.75" customHeight="1">
      <c r="A322" s="1" t="s">
        <v>128</v>
      </c>
      <c r="B322" s="3">
        <v>197</v>
      </c>
      <c r="C322" s="1" t="str">
        <f t="shared" si="6"/>
        <v>Social Infrastructure: Government Services: Street LightingCybersecurity</v>
      </c>
      <c r="D322" s="1" t="s">
        <v>273</v>
      </c>
      <c r="E322" s="1" t="s">
        <v>11</v>
      </c>
      <c r="F322" s="1" t="s">
        <v>284</v>
      </c>
      <c r="G322" s="1">
        <v>0.5</v>
      </c>
      <c r="H322" s="1" t="e">
        <f t="shared" si="5"/>
        <v>#REF!</v>
      </c>
      <c r="I322" s="1" t="e">
        <v>#N/A</v>
      </c>
      <c r="J322" s="499">
        <v>1</v>
      </c>
    </row>
    <row r="323" spans="1:10" ht="15.75" customHeight="1">
      <c r="A323" s="1" t="s">
        <v>128</v>
      </c>
      <c r="B323" s="3">
        <v>189</v>
      </c>
      <c r="C323" s="1" t="str">
        <f t="shared" si="6"/>
        <v>Social Infrastructure: Health and Social Care ServicesCybersecurity</v>
      </c>
      <c r="D323" s="1" t="s">
        <v>274</v>
      </c>
      <c r="E323" s="1" t="s">
        <v>11</v>
      </c>
      <c r="F323" s="1" t="s">
        <v>284</v>
      </c>
      <c r="G323" s="1">
        <v>0.5</v>
      </c>
      <c r="H323" s="1" t="e">
        <f t="shared" si="5"/>
        <v>#REF!</v>
      </c>
      <c r="I323" s="1" t="e">
        <v>#N/A</v>
      </c>
      <c r="J323" s="499">
        <v>1</v>
      </c>
    </row>
    <row r="324" spans="1:10" ht="15.75" customHeight="1">
      <c r="A324" s="1" t="s">
        <v>128</v>
      </c>
      <c r="B324" s="3">
        <v>208</v>
      </c>
      <c r="C324" s="1" t="str">
        <f t="shared" si="6"/>
        <v>Social Infrastructure: Health and Social Care Services: ClinicsCybersecurity</v>
      </c>
      <c r="D324" s="1" t="s">
        <v>276</v>
      </c>
      <c r="E324" s="1" t="s">
        <v>11</v>
      </c>
      <c r="F324" s="1" t="s">
        <v>284</v>
      </c>
      <c r="G324" s="1">
        <v>0.5</v>
      </c>
      <c r="H324" s="1" t="e">
        <f t="shared" si="5"/>
        <v>#REF!</v>
      </c>
      <c r="I324" s="1" t="e">
        <v>#N/A</v>
      </c>
      <c r="J324" s="499">
        <v>1</v>
      </c>
    </row>
    <row r="325" spans="1:10" ht="15.75" customHeight="1">
      <c r="A325" s="1" t="s">
        <v>128</v>
      </c>
      <c r="B325" s="3" t="s">
        <v>299</v>
      </c>
      <c r="C325" s="1" t="str">
        <f t="shared" si="6"/>
        <v>Social Infrastructure: Health and Social Care Services: CrematoriumCybersecurity</v>
      </c>
      <c r="D325" s="1" t="s">
        <v>278</v>
      </c>
      <c r="F325" s="1" t="s">
        <v>284</v>
      </c>
      <c r="H325" s="1">
        <v>1</v>
      </c>
      <c r="I325" s="1" t="e">
        <v>#N/A</v>
      </c>
      <c r="J325" s="499">
        <v>2</v>
      </c>
    </row>
    <row r="326" spans="1:10" ht="15.75" customHeight="1">
      <c r="A326" s="1" t="s">
        <v>128</v>
      </c>
      <c r="B326" s="3">
        <v>72</v>
      </c>
      <c r="C326" s="1" t="str">
        <f t="shared" si="6"/>
        <v>Social Infrastructure: Health and Social Care Services: HospitalsCybersecurity</v>
      </c>
      <c r="D326" s="1" t="s">
        <v>280</v>
      </c>
      <c r="E326" s="1" t="s">
        <v>11</v>
      </c>
      <c r="F326" s="1" t="s">
        <v>284</v>
      </c>
      <c r="G326" s="1">
        <v>0.5</v>
      </c>
      <c r="H326" s="1" t="e">
        <f t="shared" ref="H326:H356" si="7">VLOOKUP(D326,#REF!,10,FALSE)</f>
        <v>#REF!</v>
      </c>
      <c r="I326" s="1" t="e">
        <v>#N/A</v>
      </c>
      <c r="J326" s="499">
        <v>1</v>
      </c>
    </row>
    <row r="327" spans="1:10" ht="15.75" customHeight="1">
      <c r="A327" s="1" t="s">
        <v>128</v>
      </c>
      <c r="B327" s="3">
        <v>73</v>
      </c>
      <c r="C327" s="1" t="str">
        <f t="shared" si="6"/>
        <v>Social Infrastructure: Health and Social Care Services: OtherCybersecurity</v>
      </c>
      <c r="D327" s="1" t="s">
        <v>281</v>
      </c>
      <c r="E327" s="1" t="s">
        <v>11</v>
      </c>
      <c r="F327" s="1" t="s">
        <v>284</v>
      </c>
      <c r="G327" s="1">
        <v>0.5</v>
      </c>
      <c r="H327" s="1" t="e">
        <f t="shared" si="7"/>
        <v>#REF!</v>
      </c>
      <c r="I327" s="1" t="e">
        <v>#N/A</v>
      </c>
      <c r="J327" s="499">
        <v>1</v>
      </c>
    </row>
    <row r="328" spans="1:10" ht="15.75" customHeight="1">
      <c r="A328" s="1" t="s">
        <v>128</v>
      </c>
      <c r="B328" s="3">
        <v>74</v>
      </c>
      <c r="C328" s="1" t="str">
        <f t="shared" si="6"/>
        <v>Social Infrastructure: Health and Social Care Services: Residential and Assisted LivingCybersecurity</v>
      </c>
      <c r="D328" s="1" t="s">
        <v>282</v>
      </c>
      <c r="E328" s="1" t="s">
        <v>11</v>
      </c>
      <c r="F328" s="1" t="s">
        <v>284</v>
      </c>
      <c r="G328" s="1">
        <v>0.5</v>
      </c>
      <c r="H328" s="1" t="e">
        <f t="shared" si="7"/>
        <v>#REF!</v>
      </c>
      <c r="I328" s="1" t="e">
        <v>#N/A</v>
      </c>
      <c r="J328" s="499">
        <v>1</v>
      </c>
    </row>
    <row r="329" spans="1:10" ht="15.75" customHeight="1">
      <c r="A329" s="1" t="s">
        <v>128</v>
      </c>
      <c r="B329" s="3">
        <v>75</v>
      </c>
      <c r="C329" s="1" t="str">
        <f t="shared" si="6"/>
        <v>Social Infrastructure: Other: Cybersecurity</v>
      </c>
      <c r="D329" s="1" t="s">
        <v>769</v>
      </c>
      <c r="E329" s="1" t="s">
        <v>11</v>
      </c>
      <c r="F329" s="1" t="s">
        <v>284</v>
      </c>
      <c r="G329" s="1">
        <v>0.5</v>
      </c>
      <c r="H329" s="1" t="e">
        <f t="shared" si="7"/>
        <v>#REF!</v>
      </c>
      <c r="I329" s="1" t="e">
        <v>#N/A</v>
      </c>
      <c r="J329" s="499">
        <v>1</v>
      </c>
    </row>
    <row r="330" spans="1:10" ht="15.75" customHeight="1">
      <c r="A330" s="1" t="s">
        <v>128</v>
      </c>
      <c r="B330" s="3">
        <v>230</v>
      </c>
      <c r="C330" s="1" t="str">
        <f t="shared" si="6"/>
        <v>Social Infrastructure: Recreational FacilitiesCybersecurity</v>
      </c>
      <c r="D330" s="1" t="s">
        <v>285</v>
      </c>
      <c r="E330" s="1" t="s">
        <v>11</v>
      </c>
      <c r="F330" s="1" t="s">
        <v>284</v>
      </c>
      <c r="G330" s="1">
        <v>0.5</v>
      </c>
      <c r="H330" s="1" t="e">
        <f t="shared" si="7"/>
        <v>#REF!</v>
      </c>
      <c r="I330" s="1" t="e">
        <v>#N/A</v>
      </c>
      <c r="J330" s="499">
        <v>1</v>
      </c>
    </row>
    <row r="331" spans="1:10" ht="15.75" customHeight="1">
      <c r="A331" s="1" t="s">
        <v>128</v>
      </c>
      <c r="B331" s="3">
        <v>76</v>
      </c>
      <c r="C331" s="1" t="str">
        <f t="shared" si="6"/>
        <v>Social Infrastructure: Recreational Facilities: Amusement ParksCybersecurity</v>
      </c>
      <c r="D331" s="1" t="s">
        <v>286</v>
      </c>
      <c r="E331" s="1" t="s">
        <v>11</v>
      </c>
      <c r="F331" s="1" t="s">
        <v>284</v>
      </c>
      <c r="G331" s="1">
        <v>0.5</v>
      </c>
      <c r="H331" s="1" t="e">
        <f t="shared" si="7"/>
        <v>#REF!</v>
      </c>
      <c r="I331" s="1" t="e">
        <v>#N/A</v>
      </c>
      <c r="J331" s="499">
        <v>1</v>
      </c>
    </row>
    <row r="332" spans="1:10" ht="15.75" customHeight="1">
      <c r="A332" s="1" t="s">
        <v>128</v>
      </c>
      <c r="B332" s="3">
        <v>133</v>
      </c>
      <c r="C332" s="1" t="str">
        <f t="shared" si="6"/>
        <v>Social Infrastructure: Recreational Facilities: Arts, Libraries and MuseumsCybersecurity</v>
      </c>
      <c r="D332" s="1" t="s">
        <v>288</v>
      </c>
      <c r="E332" s="1" t="s">
        <v>11</v>
      </c>
      <c r="F332" s="1" t="s">
        <v>284</v>
      </c>
      <c r="G332" s="1">
        <v>0.5</v>
      </c>
      <c r="H332" s="1" t="e">
        <f t="shared" si="7"/>
        <v>#REF!</v>
      </c>
      <c r="I332" s="1" t="e">
        <v>#N/A</v>
      </c>
      <c r="J332" s="499">
        <v>1</v>
      </c>
    </row>
    <row r="333" spans="1:10" ht="15.75" customHeight="1">
      <c r="A333" s="1" t="s">
        <v>128</v>
      </c>
      <c r="B333" s="3">
        <v>177</v>
      </c>
      <c r="C333" s="1" t="str">
        <f t="shared" si="6"/>
        <v>Social Infrastructure: Recreational Facilities: Convention and Exhibition CentersCybersecurity</v>
      </c>
      <c r="D333" s="1" t="s">
        <v>289</v>
      </c>
      <c r="E333" s="1" t="s">
        <v>11</v>
      </c>
      <c r="F333" s="1" t="s">
        <v>284</v>
      </c>
      <c r="G333" s="1">
        <v>0.5</v>
      </c>
      <c r="H333" s="1" t="e">
        <f t="shared" si="7"/>
        <v>#REF!</v>
      </c>
      <c r="I333" s="1" t="e">
        <v>#N/A</v>
      </c>
      <c r="J333" s="499">
        <v>1</v>
      </c>
    </row>
    <row r="334" spans="1:10" ht="15.75" customHeight="1">
      <c r="A334" s="1" t="s">
        <v>128</v>
      </c>
      <c r="B334" s="3">
        <v>178</v>
      </c>
      <c r="C334" s="1" t="str">
        <f t="shared" si="6"/>
        <v>Social Infrastructure: Recreational Facilities: OtherCybersecurity</v>
      </c>
      <c r="D334" s="1" t="s">
        <v>291</v>
      </c>
      <c r="E334" s="1" t="s">
        <v>11</v>
      </c>
      <c r="F334" s="1" t="s">
        <v>284</v>
      </c>
      <c r="G334" s="1">
        <v>0.5</v>
      </c>
      <c r="H334" s="1" t="e">
        <f t="shared" si="7"/>
        <v>#REF!</v>
      </c>
      <c r="I334" s="1" t="e">
        <v>#N/A</v>
      </c>
      <c r="J334" s="499">
        <v>1</v>
      </c>
    </row>
    <row r="335" spans="1:10" ht="15.75" customHeight="1">
      <c r="A335" s="1" t="s">
        <v>128</v>
      </c>
      <c r="B335" s="3">
        <v>179</v>
      </c>
      <c r="C335" s="1" t="str">
        <f t="shared" si="6"/>
        <v>Social Infrastructure: Recreational Facilities: Public Parks and gardensCybersecurity</v>
      </c>
      <c r="D335" s="1" t="s">
        <v>292</v>
      </c>
      <c r="E335" s="1" t="s">
        <v>11</v>
      </c>
      <c r="F335" s="1" t="s">
        <v>284</v>
      </c>
      <c r="G335" s="1">
        <v>0.5</v>
      </c>
      <c r="H335" s="1" t="e">
        <f t="shared" si="7"/>
        <v>#REF!</v>
      </c>
      <c r="I335" s="1" t="e">
        <v>#N/A</v>
      </c>
      <c r="J335" s="499">
        <v>1</v>
      </c>
    </row>
    <row r="336" spans="1:10" ht="15.75" customHeight="1">
      <c r="A336" s="1" t="s">
        <v>128</v>
      </c>
      <c r="B336" s="3">
        <v>180</v>
      </c>
      <c r="C336" s="1" t="str">
        <f t="shared" si="6"/>
        <v>Social Infrastructure: Recreational Facilities: Stadiums and Sports CentersCybersecurity</v>
      </c>
      <c r="D336" s="1" t="s">
        <v>293</v>
      </c>
      <c r="E336" s="1" t="s">
        <v>11</v>
      </c>
      <c r="F336" s="1" t="s">
        <v>284</v>
      </c>
      <c r="G336" s="1">
        <v>0.5</v>
      </c>
      <c r="H336" s="1" t="e">
        <f t="shared" si="7"/>
        <v>#REF!</v>
      </c>
      <c r="I336" s="1" t="e">
        <v>#N/A</v>
      </c>
      <c r="J336" s="499">
        <v>1</v>
      </c>
    </row>
    <row r="337" spans="1:10" ht="15.75" customHeight="1">
      <c r="A337" s="1" t="s">
        <v>128</v>
      </c>
      <c r="B337" s="3">
        <v>232</v>
      </c>
      <c r="C337" s="1" t="str">
        <f t="shared" si="6"/>
        <v>TransportCybersecurity</v>
      </c>
      <c r="D337" s="1" t="s">
        <v>294</v>
      </c>
      <c r="E337" s="1" t="s">
        <v>11</v>
      </c>
      <c r="F337" s="1" t="s">
        <v>284</v>
      </c>
      <c r="G337" s="1">
        <v>0.5</v>
      </c>
      <c r="H337" s="1" t="e">
        <f t="shared" si="7"/>
        <v>#REF!</v>
      </c>
      <c r="I337" s="1" t="e">
        <v>#N/A</v>
      </c>
      <c r="J337" s="499">
        <v>1</v>
      </c>
    </row>
    <row r="338" spans="1:10" ht="15.75" customHeight="1">
      <c r="A338" s="1" t="s">
        <v>128</v>
      </c>
      <c r="B338" s="3">
        <v>134</v>
      </c>
      <c r="C338" s="1" t="str">
        <f t="shared" si="6"/>
        <v>Transport: Airport CompaniesCybersecurity</v>
      </c>
      <c r="D338" s="1" t="s">
        <v>296</v>
      </c>
      <c r="E338" s="1" t="s">
        <v>11</v>
      </c>
      <c r="F338" s="1" t="s">
        <v>284</v>
      </c>
      <c r="G338" s="1">
        <v>0.5</v>
      </c>
      <c r="H338" s="1" t="e">
        <f t="shared" si="7"/>
        <v>#REF!</v>
      </c>
      <c r="I338" s="1" t="e">
        <v>#N/A</v>
      </c>
      <c r="J338" s="499">
        <v>1</v>
      </c>
    </row>
    <row r="339" spans="1:10" ht="15.75" customHeight="1">
      <c r="A339" s="1" t="s">
        <v>128</v>
      </c>
      <c r="B339" s="3">
        <v>181</v>
      </c>
      <c r="C339" s="1" t="str">
        <f t="shared" si="6"/>
        <v>Transport: Airport Companies: AirportCybersecurity</v>
      </c>
      <c r="D339" s="1" t="s">
        <v>297</v>
      </c>
      <c r="E339" s="1" t="s">
        <v>11</v>
      </c>
      <c r="F339" s="1" t="s">
        <v>284</v>
      </c>
      <c r="G339" s="1">
        <v>0.5</v>
      </c>
      <c r="H339" s="1" t="e">
        <f t="shared" si="7"/>
        <v>#REF!</v>
      </c>
      <c r="I339" s="1" t="e">
        <v>#N/A</v>
      </c>
      <c r="J339" s="499">
        <v>1</v>
      </c>
    </row>
    <row r="340" spans="1:10" ht="15.75" customHeight="1">
      <c r="A340" s="1" t="s">
        <v>128</v>
      </c>
      <c r="B340" s="3">
        <v>182</v>
      </c>
      <c r="C340" s="1" t="str">
        <f t="shared" si="6"/>
        <v>Transport: Airport Companies: OtherCybersecurity</v>
      </c>
      <c r="D340" s="1" t="s">
        <v>298</v>
      </c>
      <c r="E340" s="1" t="s">
        <v>11</v>
      </c>
      <c r="F340" s="1" t="s">
        <v>284</v>
      </c>
      <c r="G340" s="1">
        <v>0.5</v>
      </c>
      <c r="H340" s="1" t="e">
        <f t="shared" si="7"/>
        <v>#REF!</v>
      </c>
      <c r="I340" s="1" t="e">
        <v>#N/A</v>
      </c>
      <c r="J340" s="499">
        <v>1</v>
      </c>
    </row>
    <row r="341" spans="1:10" ht="15.75" customHeight="1">
      <c r="A341" s="1" t="s">
        <v>128</v>
      </c>
      <c r="B341" s="3">
        <v>183</v>
      </c>
      <c r="C341" s="1" t="str">
        <f t="shared" si="6"/>
        <v>Transport: Car Park CompaniesCybersecurity</v>
      </c>
      <c r="D341" s="1" t="s">
        <v>300</v>
      </c>
      <c r="E341" s="1" t="s">
        <v>11</v>
      </c>
      <c r="F341" s="1" t="s">
        <v>284</v>
      </c>
      <c r="G341" s="1">
        <v>0.5</v>
      </c>
      <c r="H341" s="1" t="e">
        <f t="shared" si="7"/>
        <v>#REF!</v>
      </c>
      <c r="I341" s="1" t="e">
        <v>#N/A</v>
      </c>
      <c r="J341" s="499">
        <v>0.5</v>
      </c>
    </row>
    <row r="342" spans="1:10" ht="15.75" customHeight="1">
      <c r="A342" s="1" t="s">
        <v>128</v>
      </c>
      <c r="B342" s="3">
        <v>231</v>
      </c>
      <c r="C342" s="1" t="str">
        <f t="shared" si="6"/>
        <v>Transport: Car Park Companies: Car ParkCybersecurity</v>
      </c>
      <c r="D342" s="1" t="s">
        <v>301</v>
      </c>
      <c r="E342" s="1" t="s">
        <v>11</v>
      </c>
      <c r="F342" s="1" t="s">
        <v>284</v>
      </c>
      <c r="G342" s="1">
        <v>0.5</v>
      </c>
      <c r="H342" s="1" t="e">
        <f t="shared" si="7"/>
        <v>#REF!</v>
      </c>
      <c r="I342" s="1" t="e">
        <v>#N/A</v>
      </c>
      <c r="J342" s="499">
        <v>1</v>
      </c>
    </row>
    <row r="343" spans="1:10" ht="15.75" customHeight="1">
      <c r="A343" s="1" t="s">
        <v>128</v>
      </c>
      <c r="B343" s="3" t="s">
        <v>315</v>
      </c>
      <c r="C343" s="1" t="str">
        <f t="shared" si="6"/>
        <v>Transport: Car Park Companies: OtherCybersecurity</v>
      </c>
      <c r="D343" s="1" t="s">
        <v>302</v>
      </c>
      <c r="E343" s="1" t="s">
        <v>11</v>
      </c>
      <c r="F343" s="1" t="s">
        <v>284</v>
      </c>
      <c r="G343" s="1">
        <v>0.5</v>
      </c>
      <c r="H343" s="1" t="e">
        <f t="shared" si="7"/>
        <v>#REF!</v>
      </c>
      <c r="I343" s="1" t="e">
        <v>#N/A</v>
      </c>
      <c r="J343" s="499">
        <v>0.5</v>
      </c>
    </row>
    <row r="344" spans="1:10" ht="15.75" customHeight="1">
      <c r="A344" s="1" t="s">
        <v>128</v>
      </c>
      <c r="B344" s="3">
        <v>39</v>
      </c>
      <c r="C344" s="1" t="str">
        <f t="shared" si="6"/>
        <v>Transport: Other: Cybersecurity</v>
      </c>
      <c r="D344" s="1" t="s">
        <v>770</v>
      </c>
      <c r="E344" s="1" t="s">
        <v>11</v>
      </c>
      <c r="F344" s="1" t="s">
        <v>284</v>
      </c>
      <c r="G344" s="1">
        <v>0.5</v>
      </c>
      <c r="H344" s="1" t="e">
        <f t="shared" si="7"/>
        <v>#REF!</v>
      </c>
      <c r="I344" s="1" t="e">
        <v>#N/A</v>
      </c>
      <c r="J344" s="499">
        <v>1</v>
      </c>
    </row>
    <row r="345" spans="1:10" ht="15.75" customHeight="1">
      <c r="A345" s="1" t="s">
        <v>128</v>
      </c>
      <c r="B345" s="3">
        <v>40</v>
      </c>
      <c r="C345" s="1" t="str">
        <f t="shared" si="6"/>
        <v>Transport: Other TransportCybersecurity</v>
      </c>
      <c r="D345" s="1" t="s">
        <v>303</v>
      </c>
      <c r="E345" s="1" t="s">
        <v>11</v>
      </c>
      <c r="F345" s="1" t="s">
        <v>284</v>
      </c>
      <c r="G345" s="1">
        <v>0.5</v>
      </c>
      <c r="H345" s="1" t="e">
        <f t="shared" si="7"/>
        <v>#REF!</v>
      </c>
      <c r="I345" s="1" t="e">
        <v>#N/A</v>
      </c>
      <c r="J345" s="499">
        <v>1</v>
      </c>
    </row>
    <row r="346" spans="1:10" ht="15.75" customHeight="1">
      <c r="A346" s="1" t="s">
        <v>128</v>
      </c>
      <c r="B346" s="3" t="s">
        <v>133</v>
      </c>
      <c r="C346" s="1" t="str">
        <f t="shared" si="6"/>
        <v>Transport: Water Transport Companies: Inland Water TransportCybersecurity</v>
      </c>
      <c r="D346" s="4" t="s">
        <v>2076</v>
      </c>
      <c r="E346" s="1" t="s">
        <v>11</v>
      </c>
      <c r="F346" s="1" t="s">
        <v>284</v>
      </c>
      <c r="G346" s="1">
        <v>0.5</v>
      </c>
      <c r="H346" s="1" t="e">
        <f t="shared" si="7"/>
        <v>#REF!</v>
      </c>
      <c r="I346" s="1" t="e">
        <v>#N/A</v>
      </c>
      <c r="J346" s="499">
        <v>1</v>
      </c>
    </row>
    <row r="347" spans="1:10" ht="15.75" customHeight="1">
      <c r="A347" s="1" t="s">
        <v>128</v>
      </c>
      <c r="B347" s="3">
        <v>130</v>
      </c>
      <c r="C347" s="1" t="str">
        <f t="shared" si="6"/>
        <v>Transport: Other Transport: IntermodalCybersecurity</v>
      </c>
      <c r="D347" s="1" t="s">
        <v>304</v>
      </c>
      <c r="E347" s="1" t="s">
        <v>11</v>
      </c>
      <c r="F347" s="1" t="s">
        <v>284</v>
      </c>
      <c r="G347" s="1">
        <v>0.5</v>
      </c>
      <c r="H347" s="1" t="e">
        <f t="shared" si="7"/>
        <v>#REF!</v>
      </c>
      <c r="I347" s="1" t="e">
        <v>#N/A</v>
      </c>
      <c r="J347" s="499">
        <v>1</v>
      </c>
    </row>
    <row r="348" spans="1:10" ht="15.75" customHeight="1">
      <c r="A348" s="1" t="s">
        <v>128</v>
      </c>
      <c r="B348" s="3">
        <v>168</v>
      </c>
      <c r="C348" s="1" t="str">
        <f t="shared" si="6"/>
        <v>Transport: Other Transport: OtherCybersecurity</v>
      </c>
      <c r="D348" s="1" t="s">
        <v>305</v>
      </c>
      <c r="E348" s="1" t="s">
        <v>11</v>
      </c>
      <c r="F348" s="1" t="s">
        <v>284</v>
      </c>
      <c r="G348" s="1">
        <v>0.5</v>
      </c>
      <c r="H348" s="1" t="e">
        <f t="shared" si="7"/>
        <v>#REF!</v>
      </c>
      <c r="I348" s="1" t="e">
        <v>#N/A</v>
      </c>
      <c r="J348" s="499">
        <v>1</v>
      </c>
    </row>
    <row r="349" spans="1:10" ht="15.75" customHeight="1">
      <c r="A349" s="1" t="s">
        <v>128</v>
      </c>
      <c r="B349" s="3">
        <v>169</v>
      </c>
      <c r="C349" s="1" t="str">
        <f t="shared" si="6"/>
        <v>Transport: Other Transport: Sea and Coastal ShippingCybersecurity</v>
      </c>
      <c r="D349" s="1" t="s">
        <v>48</v>
      </c>
      <c r="E349" s="1" t="s">
        <v>11</v>
      </c>
      <c r="F349" s="1" t="s">
        <v>284</v>
      </c>
      <c r="G349" s="1">
        <v>0.5</v>
      </c>
      <c r="H349" s="1" t="e">
        <f t="shared" si="7"/>
        <v>#REF!</v>
      </c>
      <c r="I349" s="1" t="e">
        <v>#N/A</v>
      </c>
      <c r="J349" s="499">
        <v>1</v>
      </c>
    </row>
    <row r="350" spans="1:10" ht="15.75" customHeight="1">
      <c r="A350" s="1" t="s">
        <v>128</v>
      </c>
      <c r="B350" s="3">
        <v>14</v>
      </c>
      <c r="C350" s="1" t="str">
        <f t="shared" si="6"/>
        <v>Transport: Port CompaniesCybersecurity</v>
      </c>
      <c r="D350" s="1" t="s">
        <v>306</v>
      </c>
      <c r="E350" s="1" t="s">
        <v>11</v>
      </c>
      <c r="F350" s="1" t="s">
        <v>284</v>
      </c>
      <c r="G350" s="1">
        <v>0.5</v>
      </c>
      <c r="H350" s="1" t="e">
        <f t="shared" si="7"/>
        <v>#REF!</v>
      </c>
      <c r="I350" s="1" t="e">
        <v>#N/A</v>
      </c>
      <c r="J350" s="499">
        <v>1</v>
      </c>
    </row>
    <row r="351" spans="1:10" ht="15.75" customHeight="1">
      <c r="A351" s="1" t="s">
        <v>128</v>
      </c>
      <c r="B351" s="3">
        <v>170</v>
      </c>
      <c r="C351" s="1" t="str">
        <f t="shared" si="6"/>
        <v>Transport: Port Companies: Bulk Goods PortCybersecurity</v>
      </c>
      <c r="D351" s="1" t="s">
        <v>307</v>
      </c>
      <c r="E351" s="1" t="s">
        <v>11</v>
      </c>
      <c r="F351" s="1" t="s">
        <v>284</v>
      </c>
      <c r="G351" s="1">
        <v>0.5</v>
      </c>
      <c r="H351" s="1" t="e">
        <f t="shared" si="7"/>
        <v>#REF!</v>
      </c>
      <c r="I351" s="1" t="e">
        <v>#N/A</v>
      </c>
      <c r="J351" s="499">
        <v>1</v>
      </c>
    </row>
    <row r="352" spans="1:10" ht="15.75" customHeight="1">
      <c r="A352" s="1" t="s">
        <v>128</v>
      </c>
      <c r="B352" s="3">
        <v>131</v>
      </c>
      <c r="C352" s="1" t="str">
        <f t="shared" si="6"/>
        <v>Transport: Port Companies: Container PortCybersecurity</v>
      </c>
      <c r="D352" s="1" t="s">
        <v>308</v>
      </c>
      <c r="E352" s="1" t="s">
        <v>11</v>
      </c>
      <c r="F352" s="1" t="s">
        <v>284</v>
      </c>
      <c r="G352" s="1">
        <v>0.5</v>
      </c>
      <c r="H352" s="1" t="e">
        <f t="shared" si="7"/>
        <v>#REF!</v>
      </c>
      <c r="I352" s="1" t="e">
        <v>#N/A</v>
      </c>
      <c r="J352" s="499">
        <v>1</v>
      </c>
    </row>
    <row r="353" spans="1:10" ht="15.75" customHeight="1">
      <c r="A353" s="1" t="s">
        <v>128</v>
      </c>
      <c r="B353" s="3">
        <v>115</v>
      </c>
      <c r="C353" s="1" t="str">
        <f t="shared" si="6"/>
        <v>Transport: Port Companies: Landlord PortCybersecurity</v>
      </c>
      <c r="D353" s="461" t="s">
        <v>309</v>
      </c>
      <c r="F353" s="1" t="s">
        <v>284</v>
      </c>
      <c r="H353" s="1" t="e">
        <f t="shared" si="7"/>
        <v>#REF!</v>
      </c>
      <c r="I353" s="1" t="e">
        <v>#N/A</v>
      </c>
      <c r="J353" s="499">
        <v>1</v>
      </c>
    </row>
    <row r="354" spans="1:10" ht="15.75" customHeight="1">
      <c r="A354" s="1" t="s">
        <v>128</v>
      </c>
      <c r="B354" s="3">
        <v>212</v>
      </c>
      <c r="C354" s="1" t="str">
        <f t="shared" si="6"/>
        <v>Transport: Port Companies: Other PortCybersecurity</v>
      </c>
      <c r="D354" s="1" t="s">
        <v>310</v>
      </c>
      <c r="E354" s="1" t="s">
        <v>11</v>
      </c>
      <c r="F354" s="1" t="s">
        <v>284</v>
      </c>
      <c r="G354" s="1">
        <v>0.5</v>
      </c>
      <c r="H354" s="1" t="e">
        <f t="shared" si="7"/>
        <v>#REF!</v>
      </c>
      <c r="I354" s="1" t="e">
        <v>#N/A</v>
      </c>
      <c r="J354" s="499">
        <v>1</v>
      </c>
    </row>
    <row r="355" spans="1:10" ht="15.75" customHeight="1">
      <c r="A355" s="1" t="s">
        <v>128</v>
      </c>
      <c r="B355" s="3" t="s">
        <v>145</v>
      </c>
      <c r="C355" s="1" t="str">
        <f t="shared" si="6"/>
        <v>Transport: Port Companies: Tool PortCybersecurity</v>
      </c>
      <c r="D355" s="1" t="s">
        <v>311</v>
      </c>
      <c r="E355" s="1" t="s">
        <v>11</v>
      </c>
      <c r="F355" s="1" t="s">
        <v>284</v>
      </c>
      <c r="G355" s="1">
        <v>0.5</v>
      </c>
      <c r="H355" s="1" t="e">
        <f t="shared" si="7"/>
        <v>#REF!</v>
      </c>
      <c r="I355" s="1" t="e">
        <v>#N/A</v>
      </c>
      <c r="J355" s="499">
        <v>1</v>
      </c>
    </row>
    <row r="356" spans="1:10" ht="15.75" customHeight="1">
      <c r="A356" s="1" t="s">
        <v>128</v>
      </c>
      <c r="B356" s="3">
        <v>120</v>
      </c>
      <c r="C356" s="1" t="str">
        <f t="shared" si="6"/>
        <v>Transport: Rail CompaniesCybersecurity</v>
      </c>
      <c r="D356" s="1" t="s">
        <v>312</v>
      </c>
      <c r="E356" s="1" t="s">
        <v>11</v>
      </c>
      <c r="F356" s="1" t="s">
        <v>284</v>
      </c>
      <c r="G356" s="1">
        <v>0.5</v>
      </c>
      <c r="H356" s="1" t="e">
        <f t="shared" si="7"/>
        <v>#REF!</v>
      </c>
      <c r="I356" s="1" t="e">
        <v>#N/A</v>
      </c>
      <c r="J356" s="499">
        <v>1</v>
      </c>
    </row>
    <row r="357" spans="1:10" ht="15.75" customHeight="1">
      <c r="A357" s="1" t="s">
        <v>128</v>
      </c>
      <c r="B357" s="3">
        <v>127</v>
      </c>
      <c r="C357" s="1" t="str">
        <f t="shared" si="6"/>
        <v>Transport: Rail Companies: Freight Rail Rolling StockCybersecurity</v>
      </c>
      <c r="D357" s="1" t="s">
        <v>313</v>
      </c>
      <c r="F357" s="1" t="s">
        <v>284</v>
      </c>
      <c r="H357" s="1">
        <v>1</v>
      </c>
      <c r="I357" s="1" t="e">
        <v>#N/A</v>
      </c>
      <c r="J357" s="499">
        <v>1</v>
      </c>
    </row>
    <row r="358" spans="1:10" ht="15.75" customHeight="1">
      <c r="A358" s="1" t="s">
        <v>128</v>
      </c>
      <c r="B358" s="3">
        <v>204</v>
      </c>
      <c r="C358" s="1" t="str">
        <f t="shared" si="6"/>
        <v>Transport: Rail Companies: Heavy Rail LinesCybersecurity</v>
      </c>
      <c r="D358" s="1" t="s">
        <v>314</v>
      </c>
      <c r="E358" s="1" t="s">
        <v>11</v>
      </c>
      <c r="F358" s="1" t="s">
        <v>284</v>
      </c>
      <c r="G358" s="1">
        <v>0.5</v>
      </c>
      <c r="H358" s="1" t="e">
        <f>VLOOKUP(D358,#REF!,10,FALSE)</f>
        <v>#REF!</v>
      </c>
      <c r="I358" s="1" t="e">
        <v>#N/A</v>
      </c>
      <c r="J358" s="499">
        <v>1</v>
      </c>
    </row>
    <row r="359" spans="1:10" ht="15.75" customHeight="1">
      <c r="A359" s="1" t="s">
        <v>128</v>
      </c>
      <c r="B359" s="3">
        <v>191</v>
      </c>
      <c r="C359" s="1" t="str">
        <f t="shared" si="6"/>
        <v>Transport: Rail Companies: High Speed Rail LinesCybersecurity</v>
      </c>
      <c r="D359" s="1" t="s">
        <v>316</v>
      </c>
      <c r="F359" s="1" t="s">
        <v>284</v>
      </c>
      <c r="H359" s="1">
        <v>1</v>
      </c>
      <c r="I359" s="1" t="e">
        <v>#N/A</v>
      </c>
      <c r="J359" s="499">
        <v>1</v>
      </c>
    </row>
    <row r="360" spans="1:10" ht="15.75" customHeight="1">
      <c r="A360" s="1" t="s">
        <v>128</v>
      </c>
      <c r="B360" s="3">
        <v>234</v>
      </c>
      <c r="C360" s="1" t="str">
        <f t="shared" si="6"/>
        <v>Transport: Rail Companies: OtherCybersecurity</v>
      </c>
      <c r="D360" s="1" t="s">
        <v>317</v>
      </c>
      <c r="E360" s="1" t="s">
        <v>11</v>
      </c>
      <c r="F360" s="1" t="s">
        <v>284</v>
      </c>
      <c r="G360" s="1">
        <v>0.5</v>
      </c>
      <c r="H360" s="1" t="e">
        <f>VLOOKUP(D360,#REF!,10,FALSE)</f>
        <v>#REF!</v>
      </c>
      <c r="I360" s="1" t="e">
        <v>#N/A</v>
      </c>
      <c r="J360" s="499">
        <v>1</v>
      </c>
    </row>
    <row r="361" spans="1:10" ht="15.75" customHeight="1">
      <c r="A361" s="1" t="s">
        <v>128</v>
      </c>
      <c r="B361" s="3">
        <v>233</v>
      </c>
      <c r="C361" s="1" t="str">
        <f t="shared" si="6"/>
        <v>Transport: Rail Companies: Passenger Rail Rolling StockCybersecurity</v>
      </c>
      <c r="D361" s="1" t="s">
        <v>319</v>
      </c>
      <c r="F361" s="1" t="s">
        <v>284</v>
      </c>
      <c r="H361" s="1">
        <v>1</v>
      </c>
      <c r="I361" s="1" t="e">
        <v>#N/A</v>
      </c>
      <c r="J361" s="499">
        <v>1</v>
      </c>
    </row>
    <row r="362" spans="1:10" ht="15.75" customHeight="1">
      <c r="A362" s="1" t="s">
        <v>128</v>
      </c>
      <c r="B362" s="3">
        <v>110</v>
      </c>
      <c r="C362" s="1" t="str">
        <f t="shared" si="6"/>
        <v>Transport: Rail Companies: Rail FreightCybersecurity</v>
      </c>
      <c r="D362" s="1" t="s">
        <v>320</v>
      </c>
      <c r="E362" s="1" t="s">
        <v>11</v>
      </c>
      <c r="F362" s="1" t="s">
        <v>284</v>
      </c>
      <c r="G362" s="1">
        <v>0.5</v>
      </c>
      <c r="H362" s="1" t="e">
        <f t="shared" ref="H362:H375" si="8">VLOOKUP(D362,#REF!,10,FALSE)</f>
        <v>#REF!</v>
      </c>
      <c r="I362" s="1" t="e">
        <v>#N/A</v>
      </c>
      <c r="J362" s="499">
        <v>1</v>
      </c>
    </row>
    <row r="363" spans="1:10" ht="15.75" customHeight="1">
      <c r="A363" s="1" t="s">
        <v>128</v>
      </c>
      <c r="B363" s="3">
        <v>128</v>
      </c>
      <c r="C363" s="1" t="str">
        <f t="shared" si="6"/>
        <v>Transport: Road CompaniesCybersecurity</v>
      </c>
      <c r="D363" s="1" t="s">
        <v>321</v>
      </c>
      <c r="E363" s="1" t="s">
        <v>11</v>
      </c>
      <c r="F363" s="1" t="s">
        <v>284</v>
      </c>
      <c r="G363" s="1">
        <v>0.5</v>
      </c>
      <c r="H363" s="1" t="e">
        <f t="shared" si="8"/>
        <v>#REF!</v>
      </c>
      <c r="I363" s="1" t="e">
        <v>#N/A</v>
      </c>
      <c r="J363" s="499">
        <v>1</v>
      </c>
    </row>
    <row r="364" spans="1:10" ht="15.75" customHeight="1">
      <c r="A364" s="1" t="s">
        <v>128</v>
      </c>
      <c r="B364" s="3">
        <v>167</v>
      </c>
      <c r="C364" s="1" t="str">
        <f t="shared" si="6"/>
        <v>Transport: Road Companies: Dual-Carriage Way RoadsCybersecurity</v>
      </c>
      <c r="D364" s="1" t="s">
        <v>322</v>
      </c>
      <c r="E364" s="1" t="s">
        <v>11</v>
      </c>
      <c r="F364" s="1" t="s">
        <v>284</v>
      </c>
      <c r="G364" s="1">
        <v>0.5</v>
      </c>
      <c r="H364" s="1" t="e">
        <f t="shared" si="8"/>
        <v>#REF!</v>
      </c>
      <c r="I364" s="1" t="e">
        <v>#N/A</v>
      </c>
      <c r="J364" s="499">
        <v>1</v>
      </c>
    </row>
    <row r="365" spans="1:10" ht="15.75" customHeight="1">
      <c r="A365" s="1" t="s">
        <v>128</v>
      </c>
      <c r="B365" s="3">
        <v>165</v>
      </c>
      <c r="C365" s="1" t="str">
        <f t="shared" si="6"/>
        <v>Transport: Road Companies: Motorway NetworkCybersecurity</v>
      </c>
      <c r="D365" s="1" t="s">
        <v>323</v>
      </c>
      <c r="E365" s="1" t="s">
        <v>11</v>
      </c>
      <c r="F365" s="1" t="s">
        <v>284</v>
      </c>
      <c r="G365" s="1">
        <v>0.5</v>
      </c>
      <c r="H365" s="1" t="e">
        <f t="shared" si="8"/>
        <v>#REF!</v>
      </c>
      <c r="I365" s="1" t="e">
        <v>#N/A</v>
      </c>
      <c r="J365" s="499">
        <v>1</v>
      </c>
    </row>
    <row r="366" spans="1:10" ht="15.75" customHeight="1">
      <c r="A366" s="1" t="s">
        <v>128</v>
      </c>
      <c r="B366" s="3">
        <v>166</v>
      </c>
      <c r="C366" s="1" t="str">
        <f t="shared" si="6"/>
        <v>Transport: Road Companies: MotorwaysCybersecurity</v>
      </c>
      <c r="D366" s="1" t="s">
        <v>324</v>
      </c>
      <c r="E366" s="1" t="s">
        <v>11</v>
      </c>
      <c r="F366" s="1" t="s">
        <v>284</v>
      </c>
      <c r="G366" s="1">
        <v>0.5</v>
      </c>
      <c r="H366" s="1" t="e">
        <f t="shared" si="8"/>
        <v>#REF!</v>
      </c>
      <c r="I366" s="1" t="e">
        <v>#N/A</v>
      </c>
      <c r="J366" s="499">
        <v>1</v>
      </c>
    </row>
    <row r="367" spans="1:10" ht="15.75" customHeight="1">
      <c r="A367" s="1" t="s">
        <v>128</v>
      </c>
      <c r="B367" s="3">
        <v>213</v>
      </c>
      <c r="C367" s="1" t="str">
        <f t="shared" si="6"/>
        <v>Transport: Road Companies: OtherCybersecurity</v>
      </c>
      <c r="D367" s="1" t="s">
        <v>325</v>
      </c>
      <c r="E367" s="1" t="s">
        <v>11</v>
      </c>
      <c r="F367" s="1" t="s">
        <v>284</v>
      </c>
      <c r="G367" s="1">
        <v>0.5</v>
      </c>
      <c r="H367" s="1" t="e">
        <f t="shared" si="8"/>
        <v>#REF!</v>
      </c>
      <c r="I367" s="1" t="e">
        <v>#N/A</v>
      </c>
      <c r="J367" s="499">
        <v>1</v>
      </c>
    </row>
    <row r="368" spans="1:10" ht="15.75" customHeight="1">
      <c r="A368" s="1" t="s">
        <v>128</v>
      </c>
      <c r="B368" s="3">
        <v>129</v>
      </c>
      <c r="C368" s="1" t="str">
        <f t="shared" si="6"/>
        <v>Transport: Road Companies: Stand-Alone BridgesCybersecurity</v>
      </c>
      <c r="D368" s="1" t="s">
        <v>326</v>
      </c>
      <c r="E368" s="1" t="s">
        <v>11</v>
      </c>
      <c r="F368" s="1" t="s">
        <v>284</v>
      </c>
      <c r="G368" s="1">
        <v>0.5</v>
      </c>
      <c r="H368" s="1" t="e">
        <f t="shared" si="8"/>
        <v>#REF!</v>
      </c>
      <c r="I368" s="1" t="e">
        <v>#N/A</v>
      </c>
      <c r="J368" s="499">
        <v>1</v>
      </c>
    </row>
    <row r="369" spans="1:10" ht="15.75" customHeight="1">
      <c r="A369" s="1" t="s">
        <v>128</v>
      </c>
      <c r="B369" s="3">
        <v>21</v>
      </c>
      <c r="C369" s="1" t="str">
        <f t="shared" si="6"/>
        <v>Transport: Road Companies: Stand-Alone TunnelsCybersecurity</v>
      </c>
      <c r="D369" s="1" t="s">
        <v>327</v>
      </c>
      <c r="E369" s="1" t="s">
        <v>11</v>
      </c>
      <c r="F369" s="1" t="s">
        <v>284</v>
      </c>
      <c r="G369" s="1">
        <v>0.5</v>
      </c>
      <c r="H369" s="1" t="e">
        <f t="shared" si="8"/>
        <v>#REF!</v>
      </c>
      <c r="I369" s="1" t="e">
        <v>#N/A</v>
      </c>
      <c r="J369" s="499">
        <v>1</v>
      </c>
    </row>
    <row r="370" spans="1:10" ht="15.75" customHeight="1">
      <c r="A370" s="1" t="s">
        <v>128</v>
      </c>
      <c r="B370" s="3">
        <v>35</v>
      </c>
      <c r="C370" s="1" t="str">
        <f t="shared" si="6"/>
        <v>Transport: Urban Commuter CompaniesCybersecurity</v>
      </c>
      <c r="D370" s="1" t="s">
        <v>328</v>
      </c>
      <c r="E370" s="1" t="s">
        <v>11</v>
      </c>
      <c r="F370" s="1" t="s">
        <v>284</v>
      </c>
      <c r="G370" s="1">
        <v>0.5</v>
      </c>
      <c r="H370" s="1" t="e">
        <f t="shared" si="8"/>
        <v>#REF!</v>
      </c>
      <c r="I370" s="1" t="e">
        <v>#N/A</v>
      </c>
      <c r="J370" s="499">
        <v>1</v>
      </c>
    </row>
    <row r="371" spans="1:10" ht="15.75" customHeight="1">
      <c r="A371" s="1" t="s">
        <v>128</v>
      </c>
      <c r="B371" s="3">
        <v>36</v>
      </c>
      <c r="C371" s="1" t="str">
        <f t="shared" si="6"/>
        <v>Transport: Urban Commuter Companies: Bus TransportationCybersecurity</v>
      </c>
      <c r="D371" s="1" t="s">
        <v>329</v>
      </c>
      <c r="E371" s="1" t="s">
        <v>11</v>
      </c>
      <c r="F371" s="1" t="s">
        <v>284</v>
      </c>
      <c r="G371" s="1">
        <v>0.5</v>
      </c>
      <c r="H371" s="1" t="e">
        <f t="shared" si="8"/>
        <v>#REF!</v>
      </c>
      <c r="I371" s="1" t="e">
        <v>#N/A</v>
      </c>
      <c r="J371" s="499">
        <v>1</v>
      </c>
    </row>
    <row r="372" spans="1:10" ht="15.75" customHeight="1">
      <c r="A372" s="1" t="s">
        <v>128</v>
      </c>
      <c r="B372" s="3">
        <v>214</v>
      </c>
      <c r="C372" s="1" t="str">
        <f t="shared" si="6"/>
        <v>Transport: Urban Commuter Companies: OtherCybersecurity</v>
      </c>
      <c r="D372" s="1" t="s">
        <v>330</v>
      </c>
      <c r="E372" s="1" t="s">
        <v>11</v>
      </c>
      <c r="F372" s="1" t="s">
        <v>284</v>
      </c>
      <c r="G372" s="1">
        <v>0.5</v>
      </c>
      <c r="H372" s="1" t="e">
        <f t="shared" si="8"/>
        <v>#REF!</v>
      </c>
      <c r="I372" s="1" t="e">
        <v>#N/A</v>
      </c>
      <c r="J372" s="499">
        <v>1</v>
      </c>
    </row>
    <row r="373" spans="1:10" ht="15.75" customHeight="1">
      <c r="A373" s="1" t="s">
        <v>128</v>
      </c>
      <c r="B373" s="3">
        <v>119</v>
      </c>
      <c r="C373" s="1" t="str">
        <f t="shared" si="6"/>
        <v>Transport: Urban Commuter Companies: Overground Mass TransitCybersecurity</v>
      </c>
      <c r="D373" s="1" t="s">
        <v>331</v>
      </c>
      <c r="E373" s="1" t="s">
        <v>11</v>
      </c>
      <c r="F373" s="1" t="s">
        <v>284</v>
      </c>
      <c r="G373" s="1">
        <v>0.5</v>
      </c>
      <c r="H373" s="1" t="e">
        <f t="shared" si="8"/>
        <v>#REF!</v>
      </c>
      <c r="I373" s="1" t="e">
        <v>#N/A</v>
      </c>
      <c r="J373" s="499">
        <v>1</v>
      </c>
    </row>
    <row r="374" spans="1:10" ht="15.75" customHeight="1">
      <c r="A374" s="1" t="s">
        <v>128</v>
      </c>
      <c r="B374" s="3">
        <v>11</v>
      </c>
      <c r="C374" s="1" t="str">
        <f t="shared" si="6"/>
        <v>Transport: Urban Commuter Companies: Underground Mass TransitCybersecurity</v>
      </c>
      <c r="D374" s="1" t="s">
        <v>332</v>
      </c>
      <c r="E374" s="1" t="s">
        <v>11</v>
      </c>
      <c r="F374" s="1" t="s">
        <v>284</v>
      </c>
      <c r="G374" s="1">
        <v>0.5</v>
      </c>
      <c r="H374" s="1" t="e">
        <f t="shared" si="8"/>
        <v>#REF!</v>
      </c>
      <c r="I374" s="1" t="e">
        <v>#N/A</v>
      </c>
      <c r="J374" s="499">
        <v>1</v>
      </c>
    </row>
    <row r="375" spans="1:10" ht="15.75" customHeight="1">
      <c r="A375" s="1" t="s">
        <v>128</v>
      </c>
      <c r="B375" s="3">
        <v>37</v>
      </c>
      <c r="C375" s="1" t="str">
        <f t="shared" si="6"/>
        <v>Transport: Urban Commuter Companies: Urban Light-RailCybersecurity</v>
      </c>
      <c r="D375" s="1" t="s">
        <v>333</v>
      </c>
      <c r="E375" s="1" t="s">
        <v>11</v>
      </c>
      <c r="F375" s="1" t="s">
        <v>284</v>
      </c>
      <c r="G375" s="1">
        <v>0.5</v>
      </c>
      <c r="H375" s="1" t="e">
        <f t="shared" si="8"/>
        <v>#REF!</v>
      </c>
      <c r="I375" s="1" t="e">
        <v>#N/A</v>
      </c>
      <c r="J375" s="499">
        <v>1</v>
      </c>
    </row>
    <row r="376" spans="1:10" ht="15.75" customHeight="1">
      <c r="A376" s="1" t="s">
        <v>128</v>
      </c>
      <c r="B376" s="3">
        <v>38</v>
      </c>
      <c r="C376" s="1" t="str">
        <f t="shared" si="6"/>
        <v>Data InfrastructureData protection and privacy</v>
      </c>
      <c r="D376" s="1" t="s">
        <v>131</v>
      </c>
      <c r="E376" s="1" t="s">
        <v>11</v>
      </c>
      <c r="F376" s="1" t="s">
        <v>290</v>
      </c>
      <c r="G376" s="1">
        <v>1</v>
      </c>
      <c r="H376" s="1" t="e">
        <f t="shared" ref="H376:H395" si="9">VLOOKUP(D376,#REF!,9,FALSE)</f>
        <v>#REF!</v>
      </c>
      <c r="I376" s="1" t="e">
        <v>#N/A</v>
      </c>
      <c r="J376" s="499">
        <v>2</v>
      </c>
    </row>
    <row r="377" spans="1:10" ht="15.75" customHeight="1">
      <c r="A377" s="1" t="s">
        <v>128</v>
      </c>
      <c r="B377" s="3">
        <v>19</v>
      </c>
      <c r="C377" s="1" t="str">
        <f t="shared" si="6"/>
        <v>Data Infrastructure: Data StorageData protection and privacy</v>
      </c>
      <c r="D377" s="1" t="s">
        <v>132</v>
      </c>
      <c r="E377" s="1" t="s">
        <v>11</v>
      </c>
      <c r="F377" s="1" t="s">
        <v>290</v>
      </c>
      <c r="G377" s="1">
        <v>1</v>
      </c>
      <c r="H377" s="1" t="e">
        <f t="shared" si="9"/>
        <v>#REF!</v>
      </c>
      <c r="I377" s="1" t="e">
        <v>#N/A</v>
      </c>
      <c r="J377" s="499">
        <v>2</v>
      </c>
    </row>
    <row r="378" spans="1:10" ht="15.75" customHeight="1">
      <c r="A378" s="1" t="s">
        <v>128</v>
      </c>
      <c r="B378" s="3">
        <v>218</v>
      </c>
      <c r="C378" s="1" t="str">
        <f t="shared" si="6"/>
        <v>Data Infrastructure: Data Storage: Data CentersData protection and privacy</v>
      </c>
      <c r="D378" s="1" t="s">
        <v>134</v>
      </c>
      <c r="E378" s="1" t="s">
        <v>11</v>
      </c>
      <c r="F378" s="1" t="s">
        <v>290</v>
      </c>
      <c r="G378" s="1">
        <v>1</v>
      </c>
      <c r="H378" s="1" t="e">
        <f t="shared" si="9"/>
        <v>#REF!</v>
      </c>
      <c r="I378" s="1" t="e">
        <v>#N/A</v>
      </c>
      <c r="J378" s="499">
        <v>2</v>
      </c>
    </row>
    <row r="379" spans="1:10" ht="15.75" customHeight="1">
      <c r="A379" s="1" t="s">
        <v>128</v>
      </c>
      <c r="B379" s="3">
        <v>215</v>
      </c>
      <c r="C379" s="1" t="str">
        <f t="shared" si="6"/>
        <v>Data Infrastructure: Data Storage: OtherData protection and privacy</v>
      </c>
      <c r="D379" s="1" t="s">
        <v>135</v>
      </c>
      <c r="E379" s="1" t="s">
        <v>11</v>
      </c>
      <c r="F379" s="1" t="s">
        <v>290</v>
      </c>
      <c r="G379" s="1">
        <v>1</v>
      </c>
      <c r="H379" s="1" t="e">
        <f t="shared" si="9"/>
        <v>#REF!</v>
      </c>
      <c r="I379" s="1" t="e">
        <v>#N/A</v>
      </c>
      <c r="J379" s="499">
        <v>2</v>
      </c>
    </row>
    <row r="380" spans="1:10" ht="15.75" customHeight="1">
      <c r="A380" s="1" t="s">
        <v>128</v>
      </c>
      <c r="B380" s="3">
        <v>237</v>
      </c>
      <c r="C380" s="1" t="str">
        <f t="shared" si="6"/>
        <v>Data Infrastructure: Data TransmissionData protection and privacy</v>
      </c>
      <c r="D380" s="1" t="s">
        <v>137</v>
      </c>
      <c r="E380" s="1" t="s">
        <v>11</v>
      </c>
      <c r="F380" s="1" t="s">
        <v>290</v>
      </c>
      <c r="G380" s="1">
        <v>1</v>
      </c>
      <c r="H380" s="1" t="e">
        <f t="shared" si="9"/>
        <v>#REF!</v>
      </c>
      <c r="I380" s="1" t="e">
        <v>#N/A</v>
      </c>
      <c r="J380" s="499">
        <v>2</v>
      </c>
    </row>
    <row r="381" spans="1:10" ht="15.75" customHeight="1">
      <c r="A381" s="1" t="s">
        <v>128</v>
      </c>
      <c r="B381" s="3">
        <v>238</v>
      </c>
      <c r="C381" s="1" t="str">
        <f t="shared" si="6"/>
        <v>Data Infrastructure: Data Transmission: Communication SatellitesData protection and privacy</v>
      </c>
      <c r="D381" s="1" t="s">
        <v>138</v>
      </c>
      <c r="E381" s="1" t="s">
        <v>11</v>
      </c>
      <c r="F381" s="1" t="s">
        <v>290</v>
      </c>
      <c r="G381" s="1">
        <v>1</v>
      </c>
      <c r="H381" s="1" t="e">
        <f t="shared" si="9"/>
        <v>#REF!</v>
      </c>
      <c r="I381" s="1" t="e">
        <v>#N/A</v>
      </c>
      <c r="J381" s="499">
        <v>2</v>
      </c>
    </row>
    <row r="382" spans="1:10" ht="15.75" customHeight="1">
      <c r="A382" s="1" t="s">
        <v>128</v>
      </c>
      <c r="B382" s="3">
        <v>239</v>
      </c>
      <c r="C382" s="1" t="str">
        <f t="shared" si="6"/>
        <v>Data Infrastructure: Data Transmission: Fibre networksData protection and privacy</v>
      </c>
      <c r="D382" s="461" t="s">
        <v>139</v>
      </c>
      <c r="F382" s="1" t="s">
        <v>290</v>
      </c>
      <c r="H382" s="1" t="e">
        <f t="shared" si="9"/>
        <v>#REF!</v>
      </c>
      <c r="I382" s="1" t="e">
        <v>#N/A</v>
      </c>
      <c r="J382" s="499">
        <v>0.5</v>
      </c>
    </row>
    <row r="383" spans="1:10" ht="15.75" customHeight="1">
      <c r="A383" s="1" t="s">
        <v>128</v>
      </c>
      <c r="B383" s="3">
        <v>240</v>
      </c>
      <c r="C383" s="1" t="str">
        <f t="shared" si="6"/>
        <v>Data Infrastructure: Data Transmission: Long-Distance CablesData protection and privacy</v>
      </c>
      <c r="D383" s="1" t="s">
        <v>141</v>
      </c>
      <c r="E383" s="1" t="s">
        <v>11</v>
      </c>
      <c r="F383" s="1" t="s">
        <v>290</v>
      </c>
      <c r="G383" s="1">
        <v>1</v>
      </c>
      <c r="H383" s="1" t="e">
        <f t="shared" si="9"/>
        <v>#REF!</v>
      </c>
      <c r="I383" s="1" t="e">
        <v>#N/A</v>
      </c>
      <c r="J383" s="499">
        <v>2</v>
      </c>
    </row>
    <row r="384" spans="1:10" ht="15.75" customHeight="1">
      <c r="A384" s="1" t="s">
        <v>128</v>
      </c>
      <c r="B384" s="3">
        <v>220</v>
      </c>
      <c r="C384" s="1" t="str">
        <f t="shared" si="6"/>
        <v>Data Infrastructure: Data Transmission: OtherData protection and privacy</v>
      </c>
      <c r="D384" s="1" t="s">
        <v>142</v>
      </c>
      <c r="E384" s="1" t="s">
        <v>11</v>
      </c>
      <c r="F384" s="1" t="s">
        <v>290</v>
      </c>
      <c r="G384" s="1">
        <v>1</v>
      </c>
      <c r="H384" s="1" t="e">
        <f t="shared" si="9"/>
        <v>#REF!</v>
      </c>
      <c r="I384" s="1" t="e">
        <v>#N/A</v>
      </c>
      <c r="J384" s="499">
        <v>2</v>
      </c>
    </row>
    <row r="385" spans="1:10" ht="15.75" customHeight="1">
      <c r="A385" s="1" t="s">
        <v>128</v>
      </c>
      <c r="B385" s="3">
        <v>216</v>
      </c>
      <c r="C385" s="1" t="str">
        <f t="shared" si="6"/>
        <v>Data Infrastructure: Data Transmission: Smart metersData protection and privacy</v>
      </c>
      <c r="D385" s="461" t="s">
        <v>143</v>
      </c>
      <c r="F385" s="1" t="s">
        <v>290</v>
      </c>
      <c r="H385" s="1" t="e">
        <f t="shared" si="9"/>
        <v>#REF!</v>
      </c>
      <c r="I385" s="1" t="e">
        <v>#N/A</v>
      </c>
      <c r="J385" s="499">
        <v>0.5</v>
      </c>
    </row>
    <row r="386" spans="1:10" ht="15.75" customHeight="1">
      <c r="A386" s="1" t="s">
        <v>128</v>
      </c>
      <c r="B386" s="3">
        <v>235</v>
      </c>
      <c r="C386" s="1" t="str">
        <f t="shared" si="6"/>
        <v>Data Infrastructure: Data Transmission: Telecom TowersData protection and privacy</v>
      </c>
      <c r="D386" s="1" t="s">
        <v>144</v>
      </c>
      <c r="E386" s="1" t="s">
        <v>11</v>
      </c>
      <c r="F386" s="1" t="s">
        <v>290</v>
      </c>
      <c r="G386" s="1">
        <v>1</v>
      </c>
      <c r="H386" s="1" t="e">
        <f t="shared" si="9"/>
        <v>#REF!</v>
      </c>
      <c r="I386" s="1" t="e">
        <v>#N/A</v>
      </c>
      <c r="J386" s="499">
        <v>0.5</v>
      </c>
    </row>
    <row r="387" spans="1:10" ht="15.75" customHeight="1">
      <c r="A387" s="1" t="s">
        <v>128</v>
      </c>
      <c r="B387" s="3">
        <v>236</v>
      </c>
      <c r="C387" s="1" t="str">
        <f t="shared" si="6"/>
        <v>Data Infrastructure: Data Other: Data protection and privacy</v>
      </c>
      <c r="D387" s="1" t="s">
        <v>2110</v>
      </c>
      <c r="E387" s="1" t="s">
        <v>11</v>
      </c>
      <c r="F387" s="1" t="s">
        <v>290</v>
      </c>
      <c r="G387" s="1">
        <v>1</v>
      </c>
      <c r="H387" s="1" t="e">
        <f t="shared" si="9"/>
        <v>#REF!</v>
      </c>
      <c r="I387" s="1" t="e">
        <v>#N/A</v>
      </c>
      <c r="J387" s="499">
        <v>2</v>
      </c>
    </row>
    <row r="388" spans="1:10" ht="15.75" customHeight="1">
      <c r="A388" s="1" t="s">
        <v>128</v>
      </c>
      <c r="B388" s="3">
        <v>219</v>
      </c>
      <c r="C388" s="1" t="str">
        <f t="shared" si="6"/>
        <v>Diversified: : Data protection and privacy</v>
      </c>
      <c r="D388" s="1" t="s">
        <v>762</v>
      </c>
      <c r="E388" s="1" t="s">
        <v>11</v>
      </c>
      <c r="F388" s="1" t="s">
        <v>290</v>
      </c>
      <c r="G388" s="1">
        <v>0.5</v>
      </c>
      <c r="H388" s="1" t="e">
        <f t="shared" si="9"/>
        <v>#REF!</v>
      </c>
      <c r="I388" s="1" t="e">
        <v>#N/A</v>
      </c>
      <c r="J388" s="499">
        <v>1</v>
      </c>
    </row>
    <row r="389" spans="1:10" ht="15.75" customHeight="1">
      <c r="A389" s="1" t="s">
        <v>128</v>
      </c>
      <c r="B389" s="3">
        <v>124</v>
      </c>
      <c r="C389" s="1" t="str">
        <f t="shared" si="6"/>
        <v>Energy and Water ResourcesData protection and privacy</v>
      </c>
      <c r="D389" s="1" t="s">
        <v>148</v>
      </c>
      <c r="E389" s="1" t="s">
        <v>11</v>
      </c>
      <c r="F389" s="1" t="s">
        <v>290</v>
      </c>
      <c r="G389" s="1">
        <v>0.5</v>
      </c>
      <c r="H389" s="1" t="e">
        <f t="shared" si="9"/>
        <v>#REF!</v>
      </c>
      <c r="I389" s="1" t="e">
        <v>#N/A</v>
      </c>
      <c r="J389" s="499">
        <v>0.5</v>
      </c>
    </row>
    <row r="390" spans="1:10" ht="15.75" customHeight="1">
      <c r="A390" s="1" t="s">
        <v>128</v>
      </c>
      <c r="B390" s="3">
        <v>27</v>
      </c>
      <c r="C390" s="1" t="str">
        <f t="shared" si="6"/>
        <v>Energy and Water Resources: Energy Resource Processing CompaniesData protection and privacy</v>
      </c>
      <c r="D390" s="1" t="s">
        <v>150</v>
      </c>
      <c r="E390" s="1" t="s">
        <v>11</v>
      </c>
      <c r="F390" s="1" t="s">
        <v>290</v>
      </c>
      <c r="G390" s="1">
        <v>0.5</v>
      </c>
      <c r="H390" s="1" t="e">
        <f t="shared" si="9"/>
        <v>#REF!</v>
      </c>
      <c r="I390" s="1" t="e">
        <v>#N/A</v>
      </c>
      <c r="J390" s="499">
        <v>1</v>
      </c>
    </row>
    <row r="391" spans="1:10" ht="15.75" customHeight="1">
      <c r="A391" s="1" t="s">
        <v>128</v>
      </c>
      <c r="B391" s="3">
        <v>23</v>
      </c>
      <c r="C391" s="1" t="str">
        <f t="shared" si="6"/>
        <v>Energy and Water Resources: Energy Resource Processing Companies: Crude Oil RefineryData protection and privacy</v>
      </c>
      <c r="D391" s="1" t="s">
        <v>151</v>
      </c>
      <c r="E391" s="1" t="s">
        <v>11</v>
      </c>
      <c r="F391" s="1" t="s">
        <v>290</v>
      </c>
      <c r="G391" s="1">
        <v>0.5</v>
      </c>
      <c r="H391" s="1" t="e">
        <f t="shared" si="9"/>
        <v>#REF!</v>
      </c>
      <c r="I391" s="1" t="e">
        <v>#N/A</v>
      </c>
      <c r="J391" s="499">
        <v>1</v>
      </c>
    </row>
    <row r="392" spans="1:10" ht="15.75" customHeight="1">
      <c r="A392" s="1" t="s">
        <v>128</v>
      </c>
      <c r="B392" s="3">
        <v>31</v>
      </c>
      <c r="C392" s="1" t="str">
        <f t="shared" si="6"/>
        <v>Energy and Water Resources: Energy Resource Processing Companies: LNG - LiquefactionData protection and privacy</v>
      </c>
      <c r="D392" s="1" t="s">
        <v>152</v>
      </c>
      <c r="E392" s="1" t="s">
        <v>11</v>
      </c>
      <c r="F392" s="1" t="s">
        <v>290</v>
      </c>
      <c r="G392" s="1">
        <v>0.5</v>
      </c>
      <c r="H392" s="1" t="e">
        <f t="shared" si="9"/>
        <v>#REF!</v>
      </c>
      <c r="I392" s="1" t="e">
        <v>#N/A</v>
      </c>
      <c r="J392" s="499">
        <v>1</v>
      </c>
    </row>
    <row r="393" spans="1:10" ht="15.75" customHeight="1">
      <c r="A393" s="1" t="s">
        <v>128</v>
      </c>
      <c r="B393" s="3">
        <v>217</v>
      </c>
      <c r="C393" s="1" t="str">
        <f t="shared" si="6"/>
        <v>Energy and Water Resources: Energy Resource Processing Companies: LNG - RegasificationData protection and privacy</v>
      </c>
      <c r="D393" s="1" t="s">
        <v>153</v>
      </c>
      <c r="E393" s="1" t="s">
        <v>11</v>
      </c>
      <c r="F393" s="1" t="s">
        <v>290</v>
      </c>
      <c r="G393" s="1">
        <v>0.5</v>
      </c>
      <c r="H393" s="1" t="e">
        <f t="shared" si="9"/>
        <v>#REF!</v>
      </c>
      <c r="I393" s="1" t="e">
        <v>#N/A</v>
      </c>
      <c r="J393" s="499">
        <v>1</v>
      </c>
    </row>
    <row r="394" spans="1:10" ht="15.75" customHeight="1">
      <c r="A394" s="1" t="s">
        <v>128</v>
      </c>
      <c r="B394" s="3">
        <v>206</v>
      </c>
      <c r="C394" s="1" t="str">
        <f t="shared" si="6"/>
        <v>Energy and Water Resources: Energy Resource Processing Companies: OtherData protection and privacy</v>
      </c>
      <c r="D394" s="1" t="s">
        <v>154</v>
      </c>
      <c r="E394" s="1" t="s">
        <v>11</v>
      </c>
      <c r="F394" s="1" t="s">
        <v>290</v>
      </c>
      <c r="G394" s="1">
        <v>0.5</v>
      </c>
      <c r="H394" s="1" t="e">
        <f t="shared" si="9"/>
        <v>#REF!</v>
      </c>
      <c r="I394" s="1" t="e">
        <v>#N/A</v>
      </c>
      <c r="J394" s="499">
        <v>1</v>
      </c>
    </row>
    <row r="395" spans="1:10" ht="15.75" customHeight="1">
      <c r="A395" s="1" t="s">
        <v>128</v>
      </c>
      <c r="B395" s="3">
        <v>122</v>
      </c>
      <c r="C395" s="1" t="str">
        <f t="shared" si="6"/>
        <v>Energy and Water Resources: Energy Resource Storage CompaniesData protection and privacy</v>
      </c>
      <c r="D395" s="1" t="s">
        <v>155</v>
      </c>
      <c r="E395" s="1" t="s">
        <v>11</v>
      </c>
      <c r="F395" s="1" t="s">
        <v>290</v>
      </c>
      <c r="G395" s="1">
        <v>0.5</v>
      </c>
      <c r="H395" s="1" t="e">
        <f t="shared" si="9"/>
        <v>#REF!</v>
      </c>
      <c r="I395" s="1" t="e">
        <v>#N/A</v>
      </c>
      <c r="J395" s="499">
        <v>0.5</v>
      </c>
    </row>
    <row r="396" spans="1:10" ht="15.75" customHeight="1">
      <c r="A396" s="1" t="s">
        <v>128</v>
      </c>
      <c r="B396" s="3">
        <v>140</v>
      </c>
      <c r="C396" s="1" t="str">
        <f t="shared" si="6"/>
        <v>Energy and Water Resources: Energy Resource Storage Companies: Floating Storage Units - FSUData protection and privacy</v>
      </c>
      <c r="D396" s="1" t="s">
        <v>156</v>
      </c>
      <c r="F396" s="1" t="s">
        <v>290</v>
      </c>
      <c r="H396" s="1">
        <v>0</v>
      </c>
      <c r="I396" s="1" t="e">
        <v>#N/A</v>
      </c>
      <c r="J396" s="499">
        <v>1</v>
      </c>
    </row>
    <row r="397" spans="1:10" ht="15.75" customHeight="1">
      <c r="A397" s="1" t="s">
        <v>128</v>
      </c>
      <c r="B397" s="3">
        <v>16</v>
      </c>
      <c r="C397" s="1" t="str">
        <f t="shared" si="6"/>
        <v>Energy and Water Resources: Energy Resource Storage Companies: Gas StorageData protection and privacy</v>
      </c>
      <c r="D397" s="1" t="s">
        <v>158</v>
      </c>
      <c r="E397" s="1" t="s">
        <v>11</v>
      </c>
      <c r="F397" s="1" t="s">
        <v>290</v>
      </c>
      <c r="G397" s="1">
        <v>0.5</v>
      </c>
      <c r="H397" s="1" t="e">
        <f>VLOOKUP(D397,#REF!,9,FALSE)</f>
        <v>#REF!</v>
      </c>
      <c r="I397" s="1" t="e">
        <v>#N/A</v>
      </c>
      <c r="J397" s="499">
        <v>0.5</v>
      </c>
    </row>
    <row r="398" spans="1:10" ht="15.75" customHeight="1">
      <c r="A398" s="1" t="s">
        <v>128</v>
      </c>
      <c r="B398" s="3">
        <v>221</v>
      </c>
      <c r="C398" s="1" t="str">
        <f t="shared" si="6"/>
        <v>Energy and Water Resources: Energy Resource Storage Companies: Liquid StorageData protection and privacy</v>
      </c>
      <c r="D398" s="1" t="s">
        <v>159</v>
      </c>
      <c r="E398" s="1" t="s">
        <v>11</v>
      </c>
      <c r="F398" s="1" t="s">
        <v>290</v>
      </c>
      <c r="G398" s="1">
        <v>0.5</v>
      </c>
      <c r="H398" s="1" t="e">
        <f>VLOOKUP(D398,#REF!,9,FALSE)</f>
        <v>#REF!</v>
      </c>
      <c r="I398" s="1" t="e">
        <v>#N/A</v>
      </c>
      <c r="J398" s="499">
        <v>0.5</v>
      </c>
    </row>
    <row r="399" spans="1:10" ht="15.75" customHeight="1">
      <c r="A399" s="1" t="s">
        <v>128</v>
      </c>
      <c r="B399" s="3">
        <v>141</v>
      </c>
      <c r="C399" s="1" t="str">
        <f t="shared" si="6"/>
        <v>Energy and Water Resources: Energy Resource Storage Companies: Other StorageData protection and privacy</v>
      </c>
      <c r="D399" s="1" t="s">
        <v>160</v>
      </c>
      <c r="E399" s="1" t="s">
        <v>11</v>
      </c>
      <c r="F399" s="1" t="s">
        <v>290</v>
      </c>
      <c r="G399" s="1">
        <v>0.5</v>
      </c>
      <c r="H399" s="1" t="e">
        <f>VLOOKUP(D399,#REF!,9,FALSE)</f>
        <v>#REF!</v>
      </c>
      <c r="I399" s="1" t="e">
        <v>#N/A</v>
      </c>
      <c r="J399" s="499">
        <v>0.5</v>
      </c>
    </row>
    <row r="400" spans="1:10" ht="15.75" customHeight="1">
      <c r="A400" s="1" t="s">
        <v>128</v>
      </c>
      <c r="B400" s="3">
        <v>17</v>
      </c>
      <c r="C400" s="1" t="str">
        <f t="shared" si="6"/>
        <v>Energy and Water Resources: Natural Resources Transportation CompaniesData protection and privacy</v>
      </c>
      <c r="D400" s="1" t="s">
        <v>161</v>
      </c>
      <c r="E400" s="1" t="s">
        <v>11</v>
      </c>
      <c r="F400" s="1" t="s">
        <v>290</v>
      </c>
      <c r="G400" s="1">
        <v>0.5</v>
      </c>
      <c r="H400" s="1" t="e">
        <f>VLOOKUP(D400,#REF!,9,FALSE)</f>
        <v>#REF!</v>
      </c>
      <c r="I400" s="1" t="e">
        <v>#N/A</v>
      </c>
      <c r="J400" s="499">
        <v>0.5</v>
      </c>
    </row>
    <row r="401" spans="1:10" ht="15.75" customHeight="1">
      <c r="A401" s="1" t="s">
        <v>128</v>
      </c>
      <c r="B401" s="3">
        <v>222</v>
      </c>
      <c r="C401" s="1" t="str">
        <f t="shared" si="6"/>
        <v>Energy and Water Resources: Natural Resources Transportation Companies: Gas PipelineData protection and privacy</v>
      </c>
      <c r="D401" s="1" t="s">
        <v>162</v>
      </c>
      <c r="E401" s="1" t="s">
        <v>11</v>
      </c>
      <c r="F401" s="1" t="s">
        <v>290</v>
      </c>
      <c r="G401" s="1">
        <v>0.5</v>
      </c>
      <c r="H401" s="1" t="e">
        <f>VLOOKUP(D401,#REF!,9,FALSE)</f>
        <v>#REF!</v>
      </c>
      <c r="I401" s="1" t="e">
        <v>#N/A</v>
      </c>
      <c r="J401" s="499">
        <v>0.5</v>
      </c>
    </row>
    <row r="402" spans="1:10" ht="15.75" customHeight="1">
      <c r="A402" s="1" t="s">
        <v>128</v>
      </c>
      <c r="B402" s="3">
        <v>142</v>
      </c>
      <c r="C402" s="1" t="str">
        <f t="shared" si="6"/>
        <v>Energy and Water Resources: Natural Resources Transportation Companies: LNG ShipsData protection and privacy</v>
      </c>
      <c r="D402" s="1" t="s">
        <v>163</v>
      </c>
      <c r="F402" s="1" t="s">
        <v>290</v>
      </c>
      <c r="H402" s="1">
        <v>0</v>
      </c>
      <c r="I402" s="1" t="e">
        <v>#N/A</v>
      </c>
      <c r="J402" s="499">
        <v>0.5</v>
      </c>
    </row>
    <row r="403" spans="1:10" ht="15.75" customHeight="1">
      <c r="A403" s="1" t="s">
        <v>128</v>
      </c>
      <c r="B403" s="3">
        <v>187</v>
      </c>
      <c r="C403" s="1" t="str">
        <f t="shared" si="6"/>
        <v>Energy and Water Resources: Natural Resources Transportation Companies: Oil PipelineData protection and privacy</v>
      </c>
      <c r="D403" s="1" t="s">
        <v>164</v>
      </c>
      <c r="E403" s="1" t="s">
        <v>11</v>
      </c>
      <c r="F403" s="1" t="s">
        <v>290</v>
      </c>
      <c r="G403" s="1">
        <v>0.5</v>
      </c>
      <c r="H403" s="1" t="e">
        <f t="shared" ref="H403:H409" si="10">VLOOKUP(D403,#REF!,9,FALSE)</f>
        <v>#REF!</v>
      </c>
      <c r="I403" s="1" t="e">
        <v>#N/A</v>
      </c>
      <c r="J403" s="499">
        <v>0.5</v>
      </c>
    </row>
    <row r="404" spans="1:10" ht="15.75" customHeight="1">
      <c r="A404" s="1" t="s">
        <v>128</v>
      </c>
      <c r="B404" s="3">
        <v>223</v>
      </c>
      <c r="C404" s="1" t="str">
        <f t="shared" si="6"/>
        <v>Energy and Water Resources: Natural Resources Transportation Companies: OtherData protection and privacy</v>
      </c>
      <c r="D404" s="1" t="s">
        <v>166</v>
      </c>
      <c r="E404" s="1" t="s">
        <v>11</v>
      </c>
      <c r="F404" s="1" t="s">
        <v>290</v>
      </c>
      <c r="G404" s="1">
        <v>0.5</v>
      </c>
      <c r="H404" s="1" t="e">
        <f t="shared" si="10"/>
        <v>#REF!</v>
      </c>
      <c r="I404" s="1" t="e">
        <v>#N/A</v>
      </c>
      <c r="J404" s="499">
        <v>0.5</v>
      </c>
    </row>
    <row r="405" spans="1:10" ht="15.75" customHeight="1">
      <c r="A405" s="1" t="s">
        <v>128</v>
      </c>
      <c r="B405" s="3">
        <v>24</v>
      </c>
      <c r="C405" s="1" t="str">
        <f t="shared" si="6"/>
        <v>Energy and Water Resources: Natural Resources Transportation Companies: Wastewater PipelineData protection and privacy</v>
      </c>
      <c r="D405" s="1" t="s">
        <v>167</v>
      </c>
      <c r="E405" s="1" t="s">
        <v>11</v>
      </c>
      <c r="F405" s="1" t="s">
        <v>290</v>
      </c>
      <c r="G405" s="1">
        <v>0.5</v>
      </c>
      <c r="H405" s="1" t="e">
        <f t="shared" si="10"/>
        <v>#REF!</v>
      </c>
      <c r="I405" s="1" t="e">
        <v>#N/A</v>
      </c>
      <c r="J405" s="499">
        <v>0.5</v>
      </c>
    </row>
    <row r="406" spans="1:10" ht="15.75" customHeight="1">
      <c r="A406" s="1" t="s">
        <v>128</v>
      </c>
      <c r="B406" s="3">
        <v>225</v>
      </c>
      <c r="C406" s="1" t="str">
        <f t="shared" si="6"/>
        <v>Energy and Water Resources: Natural Resources Transportation Companies: Water PipelineData protection and privacy</v>
      </c>
      <c r="D406" s="1" t="s">
        <v>168</v>
      </c>
      <c r="E406" s="1" t="s">
        <v>11</v>
      </c>
      <c r="F406" s="1" t="s">
        <v>290</v>
      </c>
      <c r="G406" s="1">
        <v>0.5</v>
      </c>
      <c r="H406" s="1" t="e">
        <f t="shared" si="10"/>
        <v>#REF!</v>
      </c>
      <c r="I406" s="1" t="e">
        <v>#N/A</v>
      </c>
      <c r="J406" s="499">
        <v>0.5</v>
      </c>
    </row>
    <row r="407" spans="1:10" ht="15.75" customHeight="1">
      <c r="A407" s="1" t="s">
        <v>128</v>
      </c>
      <c r="B407" s="3">
        <v>210</v>
      </c>
      <c r="C407" s="1" t="str">
        <f t="shared" si="6"/>
        <v>Energy and Water Resources: Other: Data protection and privacy</v>
      </c>
      <c r="D407" s="1" t="s">
        <v>764</v>
      </c>
      <c r="E407" s="1" t="s">
        <v>11</v>
      </c>
      <c r="F407" s="1" t="s">
        <v>290</v>
      </c>
      <c r="G407" s="1">
        <v>0.5</v>
      </c>
      <c r="H407" s="1" t="e">
        <f t="shared" si="10"/>
        <v>#REF!</v>
      </c>
      <c r="I407" s="1" t="e">
        <v>#N/A</v>
      </c>
      <c r="J407" s="499">
        <v>0.5</v>
      </c>
    </row>
    <row r="408" spans="1:10" ht="15.75" customHeight="1">
      <c r="A408" s="1" t="s">
        <v>128</v>
      </c>
      <c r="B408" s="3">
        <v>144</v>
      </c>
      <c r="C408" s="1" t="str">
        <f t="shared" si="6"/>
        <v>Environmental ServicesData protection and privacy</v>
      </c>
      <c r="D408" s="1" t="s">
        <v>169</v>
      </c>
      <c r="E408" s="1" t="s">
        <v>11</v>
      </c>
      <c r="F408" s="1" t="s">
        <v>290</v>
      </c>
      <c r="G408" s="1">
        <v>0.5</v>
      </c>
      <c r="H408" s="1" t="e">
        <f t="shared" si="10"/>
        <v>#REF!</v>
      </c>
      <c r="I408" s="1" t="e">
        <v>#N/A</v>
      </c>
      <c r="J408" s="499">
        <v>0.5</v>
      </c>
    </row>
    <row r="409" spans="1:10" ht="15.75" customHeight="1">
      <c r="A409" s="1" t="s">
        <v>128</v>
      </c>
      <c r="B409" s="3">
        <v>108</v>
      </c>
      <c r="C409" s="1" t="str">
        <f t="shared" si="6"/>
        <v>Environmental Services: Environmental ManagementData protection and privacy</v>
      </c>
      <c r="D409" s="1" t="s">
        <v>170</v>
      </c>
      <c r="E409" s="1" t="s">
        <v>11</v>
      </c>
      <c r="F409" s="1" t="s">
        <v>290</v>
      </c>
      <c r="G409" s="1">
        <v>0.5</v>
      </c>
      <c r="H409" s="1" t="e">
        <f t="shared" si="10"/>
        <v>#REF!</v>
      </c>
      <c r="I409" s="1" t="e">
        <v>#N/A</v>
      </c>
      <c r="J409" s="499">
        <v>0.5</v>
      </c>
    </row>
    <row r="410" spans="1:10" ht="15.75" customHeight="1">
      <c r="A410" s="1" t="s">
        <v>128</v>
      </c>
      <c r="B410" s="3">
        <v>224</v>
      </c>
      <c r="C410" s="1" t="str">
        <f t="shared" si="6"/>
        <v>Environmental Services: Environmental Management: Carbon CaptureData protection and privacy</v>
      </c>
      <c r="D410" s="1" t="s">
        <v>171</v>
      </c>
      <c r="F410" s="1" t="s">
        <v>290</v>
      </c>
      <c r="H410" s="1">
        <v>0</v>
      </c>
      <c r="I410" s="1" t="e">
        <v>#N/A</v>
      </c>
      <c r="J410" s="499">
        <v>0.5</v>
      </c>
    </row>
    <row r="411" spans="1:10" ht="15.75" customHeight="1">
      <c r="A411" s="1" t="s">
        <v>128</v>
      </c>
      <c r="B411" s="3">
        <v>205</v>
      </c>
      <c r="C411" s="1" t="str">
        <f t="shared" si="6"/>
        <v>Environmental Services: Environmental Management: Coastal and Riverine LocksData protection and privacy</v>
      </c>
      <c r="D411" s="1" t="s">
        <v>172</v>
      </c>
      <c r="E411" s="1" t="s">
        <v>11</v>
      </c>
      <c r="F411" s="1" t="s">
        <v>290</v>
      </c>
      <c r="G411" s="1">
        <v>0.5</v>
      </c>
      <c r="H411" s="1" t="e">
        <f t="shared" ref="H411:H416" si="11">VLOOKUP(D411,#REF!,9,FALSE)</f>
        <v>#REF!</v>
      </c>
      <c r="I411" s="1" t="e">
        <v>#N/A</v>
      </c>
      <c r="J411" s="499">
        <v>0.5</v>
      </c>
    </row>
    <row r="412" spans="1:10" ht="15.75" customHeight="1">
      <c r="A412" s="1" t="s">
        <v>128</v>
      </c>
      <c r="B412" s="3">
        <v>118</v>
      </c>
      <c r="C412" s="1" t="str">
        <f t="shared" si="6"/>
        <v>Environmental Services: Environmental Management: Energy EfficiencyData protection and privacy</v>
      </c>
      <c r="D412" s="1" t="s">
        <v>173</v>
      </c>
      <c r="E412" s="1" t="s">
        <v>11</v>
      </c>
      <c r="F412" s="1" t="s">
        <v>290</v>
      </c>
      <c r="G412" s="1">
        <v>0.5</v>
      </c>
      <c r="H412" s="1" t="e">
        <f t="shared" si="11"/>
        <v>#REF!</v>
      </c>
      <c r="I412" s="1" t="e">
        <v>#N/A</v>
      </c>
      <c r="J412" s="499">
        <v>0.5</v>
      </c>
    </row>
    <row r="413" spans="1:10" ht="15.75" customHeight="1">
      <c r="A413" s="1" t="s">
        <v>128</v>
      </c>
      <c r="B413" s="3">
        <v>145</v>
      </c>
      <c r="C413" s="1" t="str">
        <f t="shared" si="6"/>
        <v>Environmental Services: Environmental Management: Flood controlData protection and privacy</v>
      </c>
      <c r="D413" s="1" t="s">
        <v>175</v>
      </c>
      <c r="E413" s="1" t="s">
        <v>11</v>
      </c>
      <c r="F413" s="1" t="s">
        <v>290</v>
      </c>
      <c r="G413" s="1">
        <v>0.5</v>
      </c>
      <c r="H413" s="1" t="e">
        <f t="shared" si="11"/>
        <v>#REF!</v>
      </c>
      <c r="I413" s="1" t="e">
        <v>#N/A</v>
      </c>
      <c r="J413" s="499">
        <v>0.5</v>
      </c>
    </row>
    <row r="414" spans="1:10" ht="15.75" customHeight="1">
      <c r="A414" s="1" t="s">
        <v>128</v>
      </c>
      <c r="B414" s="3">
        <v>13</v>
      </c>
      <c r="C414" s="1" t="str">
        <f t="shared" si="6"/>
        <v>Environmental Services: Environmental Management: OtherData protection and privacy</v>
      </c>
      <c r="D414" s="1" t="s">
        <v>176</v>
      </c>
      <c r="E414" s="1" t="s">
        <v>11</v>
      </c>
      <c r="F414" s="1" t="s">
        <v>290</v>
      </c>
      <c r="G414" s="1">
        <v>0.5</v>
      </c>
      <c r="H414" s="1" t="e">
        <f t="shared" si="11"/>
        <v>#REF!</v>
      </c>
      <c r="I414" s="1" t="e">
        <v>#N/A</v>
      </c>
      <c r="J414" s="499">
        <v>0.5</v>
      </c>
    </row>
    <row r="415" spans="1:10" ht="15.75" customHeight="1">
      <c r="A415" s="1" t="s">
        <v>128</v>
      </c>
      <c r="B415" s="3">
        <v>194</v>
      </c>
      <c r="C415" s="1" t="str">
        <f t="shared" si="6"/>
        <v>Environmental Services: Other: Data protection and privacy</v>
      </c>
      <c r="D415" s="1" t="s">
        <v>765</v>
      </c>
      <c r="E415" s="1" t="s">
        <v>11</v>
      </c>
      <c r="F415" s="1" t="s">
        <v>290</v>
      </c>
      <c r="G415" s="1">
        <v>0.5</v>
      </c>
      <c r="H415" s="1" t="e">
        <f t="shared" si="11"/>
        <v>#REF!</v>
      </c>
      <c r="I415" s="1" t="e">
        <v>#N/A</v>
      </c>
      <c r="J415" s="499">
        <v>1</v>
      </c>
    </row>
    <row r="416" spans="1:10" ht="15.75" customHeight="1">
      <c r="A416" s="1" t="s">
        <v>128</v>
      </c>
      <c r="B416" s="3">
        <v>15</v>
      </c>
      <c r="C416" s="1" t="str">
        <f t="shared" si="6"/>
        <v>Environmental Services: Waste TreatmentData protection and privacy</v>
      </c>
      <c r="D416" s="1" t="s">
        <v>177</v>
      </c>
      <c r="E416" s="1" t="s">
        <v>11</v>
      </c>
      <c r="F416" s="1" t="s">
        <v>290</v>
      </c>
      <c r="G416" s="1">
        <v>0.5</v>
      </c>
      <c r="H416" s="1" t="e">
        <f t="shared" si="11"/>
        <v>#REF!</v>
      </c>
      <c r="I416" s="1" t="e">
        <v>#N/A</v>
      </c>
      <c r="J416" s="499">
        <v>0.5</v>
      </c>
    </row>
    <row r="417" spans="1:10" ht="15.75" customHeight="1">
      <c r="A417" s="1" t="s">
        <v>128</v>
      </c>
      <c r="B417" s="3">
        <v>43</v>
      </c>
      <c r="C417" s="1" t="str">
        <f t="shared" si="6"/>
        <v>Environmental Services: Waste Treatment: Gaseous Waste TreatmentData protection and privacy</v>
      </c>
      <c r="D417" s="1" t="s">
        <v>178</v>
      </c>
      <c r="F417" s="1" t="s">
        <v>290</v>
      </c>
      <c r="H417" s="1">
        <v>0</v>
      </c>
      <c r="I417" s="1" t="e">
        <v>#N/A</v>
      </c>
      <c r="J417" s="499">
        <v>1</v>
      </c>
    </row>
    <row r="418" spans="1:10" ht="15.75" customHeight="1">
      <c r="A418" s="1" t="s">
        <v>128</v>
      </c>
      <c r="B418" s="3">
        <v>192</v>
      </c>
      <c r="C418" s="1" t="str">
        <f t="shared" si="6"/>
        <v>Environmental Services: Waste Treatment: Hazardous Waste TreatmentData protection and privacy</v>
      </c>
      <c r="D418" s="1" t="s">
        <v>179</v>
      </c>
      <c r="E418" s="1" t="s">
        <v>11</v>
      </c>
      <c r="F418" s="1" t="s">
        <v>290</v>
      </c>
      <c r="G418" s="1">
        <v>0.5</v>
      </c>
      <c r="H418" s="1" t="e">
        <f>VLOOKUP(D418,#REF!,9,FALSE)</f>
        <v>#REF!</v>
      </c>
      <c r="I418" s="1" t="e">
        <v>#N/A</v>
      </c>
      <c r="J418" s="499">
        <v>0.5</v>
      </c>
    </row>
    <row r="419" spans="1:10" ht="15.75" customHeight="1">
      <c r="A419" s="1" t="s">
        <v>128</v>
      </c>
      <c r="B419" s="3">
        <v>44</v>
      </c>
      <c r="C419" s="1" t="str">
        <f t="shared" si="6"/>
        <v>Environmental Services: Waste Treatment: Non-Hazardous Waste TreatmentData protection and privacy</v>
      </c>
      <c r="D419" s="1" t="s">
        <v>180</v>
      </c>
      <c r="E419" s="1" t="s">
        <v>11</v>
      </c>
      <c r="F419" s="1" t="s">
        <v>290</v>
      </c>
      <c r="G419" s="1">
        <v>0.5</v>
      </c>
      <c r="H419" s="1" t="e">
        <f>VLOOKUP(D419,#REF!,9,FALSE)</f>
        <v>#REF!</v>
      </c>
      <c r="I419" s="1" t="e">
        <v>#N/A</v>
      </c>
      <c r="J419" s="499">
        <v>0.5</v>
      </c>
    </row>
    <row r="420" spans="1:10" ht="15.75" customHeight="1">
      <c r="A420" s="1" t="s">
        <v>128</v>
      </c>
      <c r="B420" s="3">
        <v>123</v>
      </c>
      <c r="C420" s="1" t="str">
        <f t="shared" si="6"/>
        <v>Environmental Services: Waste Treatment: OtherData protection and privacy</v>
      </c>
      <c r="D420" s="1" t="s">
        <v>181</v>
      </c>
      <c r="E420" s="1" t="s">
        <v>11</v>
      </c>
      <c r="F420" s="1" t="s">
        <v>290</v>
      </c>
      <c r="G420" s="1">
        <v>0.5</v>
      </c>
      <c r="H420" s="1" t="e">
        <f>VLOOKUP(D420,#REF!,9,FALSE)</f>
        <v>#REF!</v>
      </c>
      <c r="I420" s="1" t="e">
        <v>#N/A</v>
      </c>
      <c r="J420" s="499">
        <v>0.5</v>
      </c>
    </row>
    <row r="421" spans="1:10" ht="15.75" customHeight="1">
      <c r="A421" s="1" t="s">
        <v>128</v>
      </c>
      <c r="B421" s="3">
        <v>146</v>
      </c>
      <c r="C421" s="1" t="str">
        <f t="shared" si="6"/>
        <v>Environmental Services: Waste Treatment: Waste IncinerationData protection and privacy</v>
      </c>
      <c r="D421" s="1" t="s">
        <v>182</v>
      </c>
      <c r="F421" s="1" t="s">
        <v>290</v>
      </c>
      <c r="H421" s="1">
        <v>0</v>
      </c>
      <c r="I421" s="1" t="e">
        <v>#N/A</v>
      </c>
      <c r="J421" s="499">
        <v>1</v>
      </c>
    </row>
    <row r="422" spans="1:10" ht="15.75" customHeight="1">
      <c r="A422" s="1" t="s">
        <v>128</v>
      </c>
      <c r="B422" s="3">
        <v>226</v>
      </c>
      <c r="C422" s="1" t="str">
        <f t="shared" si="6"/>
        <v>Environmental Services: Waste Treatment: Waste-to-Power GenerationData protection and privacy</v>
      </c>
      <c r="D422" s="1" t="s">
        <v>183</v>
      </c>
      <c r="E422" s="1" t="s">
        <v>11</v>
      </c>
      <c r="F422" s="1" t="s">
        <v>290</v>
      </c>
      <c r="G422" s="1">
        <v>0.5</v>
      </c>
      <c r="H422" s="1" t="e">
        <f t="shared" ref="H422:H433" si="12">VLOOKUP(D422,#REF!,9,FALSE)</f>
        <v>#REF!</v>
      </c>
      <c r="I422" s="1" t="e">
        <v>#N/A</v>
      </c>
      <c r="J422" s="499">
        <v>0.5</v>
      </c>
    </row>
    <row r="423" spans="1:10" ht="15.75" customHeight="1">
      <c r="A423" s="1" t="s">
        <v>128</v>
      </c>
      <c r="B423" s="3">
        <v>121</v>
      </c>
      <c r="C423" s="1" t="str">
        <f t="shared" si="6"/>
        <v>Environmental Services: WasteWater TreatmentData protection and privacy</v>
      </c>
      <c r="D423" s="1" t="s">
        <v>184</v>
      </c>
      <c r="E423" s="1" t="s">
        <v>11</v>
      </c>
      <c r="F423" s="1" t="s">
        <v>290</v>
      </c>
      <c r="G423" s="1">
        <v>0.5</v>
      </c>
      <c r="H423" s="1" t="e">
        <f t="shared" si="12"/>
        <v>#REF!</v>
      </c>
      <c r="I423" s="1" t="e">
        <v>#N/A</v>
      </c>
      <c r="J423" s="499">
        <v>1</v>
      </c>
    </row>
    <row r="424" spans="1:10" ht="15.75" customHeight="1">
      <c r="A424" s="1" t="s">
        <v>128</v>
      </c>
      <c r="B424" s="3">
        <v>135</v>
      </c>
      <c r="C424" s="1" t="str">
        <f t="shared" si="6"/>
        <v>Environmental Services: WasteWater Treatment: Industrial WasteWater Treatment and ReuseData protection and privacy</v>
      </c>
      <c r="D424" s="1" t="s">
        <v>185</v>
      </c>
      <c r="E424" s="1" t="s">
        <v>11</v>
      </c>
      <c r="F424" s="1" t="s">
        <v>290</v>
      </c>
      <c r="G424" s="1">
        <v>0.5</v>
      </c>
      <c r="H424" s="1" t="e">
        <f t="shared" si="12"/>
        <v>#REF!</v>
      </c>
      <c r="I424" s="1" t="e">
        <v>#N/A</v>
      </c>
      <c r="J424" s="499">
        <v>1</v>
      </c>
    </row>
    <row r="425" spans="1:10" ht="15.75" customHeight="1">
      <c r="A425" s="1" t="s">
        <v>128</v>
      </c>
      <c r="B425" s="3">
        <v>25</v>
      </c>
      <c r="C425" s="1" t="str">
        <f t="shared" si="6"/>
        <v>Environmental Services: WasteWater Treatment: OtherData protection and privacy</v>
      </c>
      <c r="D425" s="1" t="s">
        <v>186</v>
      </c>
      <c r="E425" s="1" t="s">
        <v>11</v>
      </c>
      <c r="F425" s="1" t="s">
        <v>290</v>
      </c>
      <c r="G425" s="1">
        <v>0.5</v>
      </c>
      <c r="H425" s="1" t="e">
        <f t="shared" si="12"/>
        <v>#REF!</v>
      </c>
      <c r="I425" s="1" t="e">
        <v>#N/A</v>
      </c>
      <c r="J425" s="499">
        <v>1</v>
      </c>
    </row>
    <row r="426" spans="1:10" ht="15.75" customHeight="1">
      <c r="A426" s="1" t="s">
        <v>128</v>
      </c>
      <c r="B426" s="3">
        <v>26</v>
      </c>
      <c r="C426" s="1" t="str">
        <f t="shared" si="6"/>
        <v>Environmental Services: WasteWater Treatment: Residential WasteWater Treatment and ReuseData protection and privacy</v>
      </c>
      <c r="D426" s="1" t="s">
        <v>187</v>
      </c>
      <c r="E426" s="1" t="s">
        <v>11</v>
      </c>
      <c r="F426" s="1" t="s">
        <v>290</v>
      </c>
      <c r="G426" s="1">
        <v>0.5</v>
      </c>
      <c r="H426" s="1" t="e">
        <f t="shared" si="12"/>
        <v>#REF!</v>
      </c>
      <c r="I426" s="1" t="e">
        <v>#N/A</v>
      </c>
      <c r="J426" s="499">
        <v>1</v>
      </c>
    </row>
    <row r="427" spans="1:10" ht="15.75" customHeight="1">
      <c r="A427" s="1" t="s">
        <v>128</v>
      </c>
      <c r="B427" s="3">
        <v>33</v>
      </c>
      <c r="C427" s="1" t="str">
        <f t="shared" si="6"/>
        <v>Environmental Services: Water Supply and TreatmentData protection and privacy</v>
      </c>
      <c r="D427" s="1" t="s">
        <v>188</v>
      </c>
      <c r="E427" s="1" t="s">
        <v>11</v>
      </c>
      <c r="F427" s="1" t="s">
        <v>290</v>
      </c>
      <c r="G427" s="1">
        <v>0.5</v>
      </c>
      <c r="H427" s="1" t="e">
        <f t="shared" si="12"/>
        <v>#REF!</v>
      </c>
      <c r="I427" s="1" t="e">
        <v>#N/A</v>
      </c>
      <c r="J427" s="499">
        <v>1</v>
      </c>
    </row>
    <row r="428" spans="1:10" ht="15.75" customHeight="1">
      <c r="A428" s="1" t="s">
        <v>128</v>
      </c>
      <c r="B428" s="3">
        <v>136</v>
      </c>
      <c r="C428" s="1" t="str">
        <f t="shared" si="6"/>
        <v>Environmental Services: Water Supply and Treatment: Industrial Water TreatmentData protection and privacy</v>
      </c>
      <c r="D428" s="1" t="s">
        <v>189</v>
      </c>
      <c r="E428" s="1" t="s">
        <v>11</v>
      </c>
      <c r="F428" s="1" t="s">
        <v>290</v>
      </c>
      <c r="G428" s="1">
        <v>0.5</v>
      </c>
      <c r="H428" s="1" t="e">
        <f t="shared" si="12"/>
        <v>#REF!</v>
      </c>
      <c r="I428" s="1" t="e">
        <v>#N/A</v>
      </c>
      <c r="J428" s="499">
        <v>1</v>
      </c>
    </row>
    <row r="429" spans="1:10" ht="15.75" customHeight="1">
      <c r="A429" s="1" t="s">
        <v>128</v>
      </c>
      <c r="B429" s="3">
        <v>22</v>
      </c>
      <c r="C429" s="1" t="str">
        <f t="shared" si="6"/>
        <v>Environmental Services: Water Supply and Treatment: OtherData protection and privacy</v>
      </c>
      <c r="D429" s="1" t="s">
        <v>190</v>
      </c>
      <c r="E429" s="1" t="s">
        <v>11</v>
      </c>
      <c r="F429" s="1" t="s">
        <v>290</v>
      </c>
      <c r="G429" s="1">
        <v>0.5</v>
      </c>
      <c r="H429" s="1" t="e">
        <f t="shared" si="12"/>
        <v>#REF!</v>
      </c>
      <c r="I429" s="1" t="e">
        <v>#N/A</v>
      </c>
      <c r="J429" s="499">
        <v>1</v>
      </c>
    </row>
    <row r="430" spans="1:10" ht="15.75" customHeight="1">
      <c r="A430" s="1" t="s">
        <v>128</v>
      </c>
      <c r="B430" s="3">
        <v>184</v>
      </c>
      <c r="C430" s="1" t="str">
        <f t="shared" si="6"/>
        <v>Environmental Services: Water Supply and Treatment: Potable Water TreatmentData protection and privacy</v>
      </c>
      <c r="D430" s="1" t="s">
        <v>191</v>
      </c>
      <c r="E430" s="1" t="s">
        <v>11</v>
      </c>
      <c r="F430" s="1" t="s">
        <v>290</v>
      </c>
      <c r="G430" s="1">
        <v>0.5</v>
      </c>
      <c r="H430" s="1" t="e">
        <f t="shared" si="12"/>
        <v>#REF!</v>
      </c>
      <c r="I430" s="1" t="e">
        <v>#N/A</v>
      </c>
      <c r="J430" s="499">
        <v>1</v>
      </c>
    </row>
    <row r="431" spans="1:10" ht="15.75" customHeight="1">
      <c r="A431" s="1" t="s">
        <v>128</v>
      </c>
      <c r="B431" s="3">
        <v>32</v>
      </c>
      <c r="C431" s="1" t="str">
        <f t="shared" si="6"/>
        <v>Environmental Services: Water Supply and Treatment: Sea Water DesalinationData protection and privacy</v>
      </c>
      <c r="D431" s="1" t="s">
        <v>192</v>
      </c>
      <c r="E431" s="1" t="s">
        <v>11</v>
      </c>
      <c r="F431" s="1" t="s">
        <v>290</v>
      </c>
      <c r="G431" s="1">
        <v>0.5</v>
      </c>
      <c r="H431" s="1" t="e">
        <f t="shared" si="12"/>
        <v>#REF!</v>
      </c>
      <c r="I431" s="1" t="e">
        <v>#N/A</v>
      </c>
      <c r="J431" s="499">
        <v>1</v>
      </c>
    </row>
    <row r="432" spans="1:10" ht="15.75" customHeight="1">
      <c r="A432" s="1" t="s">
        <v>128</v>
      </c>
      <c r="B432" s="3">
        <v>137</v>
      </c>
      <c r="C432" s="1" t="str">
        <f t="shared" si="6"/>
        <v>Environmental Services: Water Supply and Treatment: Water Supply DamsData protection and privacy</v>
      </c>
      <c r="D432" s="1" t="s">
        <v>193</v>
      </c>
      <c r="E432" s="1" t="s">
        <v>11</v>
      </c>
      <c r="F432" s="1" t="s">
        <v>290</v>
      </c>
      <c r="G432" s="1">
        <v>0.5</v>
      </c>
      <c r="H432" s="1" t="e">
        <f t="shared" si="12"/>
        <v>#REF!</v>
      </c>
      <c r="I432" s="1" t="e">
        <v>#N/A</v>
      </c>
      <c r="J432" s="499">
        <v>1</v>
      </c>
    </row>
    <row r="433" spans="1:10" ht="15.75" customHeight="1">
      <c r="A433" s="1" t="s">
        <v>128</v>
      </c>
      <c r="B433" s="3">
        <v>28</v>
      </c>
      <c r="C433" s="1" t="str">
        <f t="shared" si="6"/>
        <v>Network UtilitiesData protection and privacy</v>
      </c>
      <c r="D433" s="1" t="s">
        <v>194</v>
      </c>
      <c r="E433" s="1" t="s">
        <v>11</v>
      </c>
      <c r="F433" s="1" t="s">
        <v>290</v>
      </c>
      <c r="G433" s="1">
        <v>0.5</v>
      </c>
      <c r="H433" s="1" t="e">
        <f t="shared" si="12"/>
        <v>#REF!</v>
      </c>
      <c r="I433" s="1" t="e">
        <v>#N/A</v>
      </c>
      <c r="J433" s="499">
        <v>1</v>
      </c>
    </row>
    <row r="434" spans="1:10" ht="15.75" customHeight="1">
      <c r="A434" s="1" t="s">
        <v>128</v>
      </c>
      <c r="B434" s="3">
        <v>29</v>
      </c>
      <c r="C434" s="1" t="str">
        <f t="shared" si="6"/>
        <v>Network Utilities: Data Distribution CompaniesData protection and privacy</v>
      </c>
      <c r="D434" s="1" t="s">
        <v>195</v>
      </c>
      <c r="F434" s="1" t="s">
        <v>290</v>
      </c>
      <c r="H434" s="1">
        <v>2</v>
      </c>
      <c r="I434" s="1" t="e">
        <v>#N/A</v>
      </c>
      <c r="J434" s="499">
        <v>0.5</v>
      </c>
    </row>
    <row r="435" spans="1:10" ht="15.75" customHeight="1">
      <c r="A435" s="1" t="s">
        <v>128</v>
      </c>
      <c r="B435" s="3">
        <v>30</v>
      </c>
      <c r="C435" s="1" t="str">
        <f t="shared" si="6"/>
        <v>Network Utilities: Data Distribution Companies: Data Distribution NetworkData protection and privacy</v>
      </c>
      <c r="D435" s="1" t="s">
        <v>196</v>
      </c>
      <c r="F435" s="1" t="s">
        <v>290</v>
      </c>
      <c r="H435" s="1">
        <v>2</v>
      </c>
      <c r="I435" s="1" t="e">
        <v>#N/A</v>
      </c>
      <c r="J435" s="499">
        <v>0.5</v>
      </c>
    </row>
    <row r="436" spans="1:10" ht="15.75" customHeight="1">
      <c r="A436" s="1" t="s">
        <v>128</v>
      </c>
      <c r="B436" s="3">
        <v>34</v>
      </c>
      <c r="C436" s="1" t="str">
        <f t="shared" si="6"/>
        <v>Network Utilities: Data Distribution Companies: OtherData protection and privacy</v>
      </c>
      <c r="D436" s="1" t="s">
        <v>197</v>
      </c>
      <c r="F436" s="1" t="s">
        <v>290</v>
      </c>
      <c r="H436" s="1">
        <v>2</v>
      </c>
      <c r="I436" s="1" t="e">
        <v>#N/A</v>
      </c>
      <c r="J436" s="499">
        <v>0.5</v>
      </c>
    </row>
    <row r="437" spans="1:10" ht="15.75" customHeight="1">
      <c r="A437" s="1" t="s">
        <v>128</v>
      </c>
      <c r="B437" s="3">
        <v>138</v>
      </c>
      <c r="C437" s="1" t="str">
        <f t="shared" si="6"/>
        <v>Network Utilities: District Cooling/Heating CompaniesData protection and privacy</v>
      </c>
      <c r="D437" s="1" t="s">
        <v>198</v>
      </c>
      <c r="E437" s="1" t="s">
        <v>11</v>
      </c>
      <c r="F437" s="1" t="s">
        <v>290</v>
      </c>
      <c r="G437" s="1">
        <v>0.5</v>
      </c>
      <c r="H437" s="1" t="e">
        <f t="shared" ref="H437:H511" si="13">VLOOKUP(D437,#REF!,9,FALSE)</f>
        <v>#REF!</v>
      </c>
      <c r="I437" s="1" t="e">
        <v>#N/A</v>
      </c>
      <c r="J437" s="499">
        <v>1</v>
      </c>
    </row>
    <row r="438" spans="1:10" ht="15.75" customHeight="1">
      <c r="A438" s="1" t="s">
        <v>128</v>
      </c>
      <c r="B438" s="3">
        <v>18</v>
      </c>
      <c r="C438" s="1" t="str">
        <f t="shared" si="6"/>
        <v>Network Utilities: District Cooling/Heating Companies: District Cooling/Heating NetworkData protection and privacy</v>
      </c>
      <c r="D438" s="1" t="s">
        <v>199</v>
      </c>
      <c r="E438" s="1" t="s">
        <v>11</v>
      </c>
      <c r="F438" s="1" t="s">
        <v>290</v>
      </c>
      <c r="G438" s="1">
        <v>0.5</v>
      </c>
      <c r="H438" s="1" t="e">
        <f t="shared" si="13"/>
        <v>#REF!</v>
      </c>
      <c r="I438" s="1" t="e">
        <v>#N/A</v>
      </c>
      <c r="J438" s="499">
        <v>1</v>
      </c>
    </row>
    <row r="439" spans="1:10" ht="15.75" customHeight="1">
      <c r="A439" s="1" t="s">
        <v>128</v>
      </c>
      <c r="B439" s="3">
        <v>20</v>
      </c>
      <c r="C439" s="1" t="str">
        <f t="shared" si="6"/>
        <v>Network Utilities: District Cooling/Heating Companies: OtherData protection and privacy</v>
      </c>
      <c r="D439" s="1" t="s">
        <v>200</v>
      </c>
      <c r="E439" s="1" t="s">
        <v>11</v>
      </c>
      <c r="F439" s="1" t="s">
        <v>290</v>
      </c>
      <c r="G439" s="1">
        <v>0.5</v>
      </c>
      <c r="H439" s="1" t="e">
        <f t="shared" si="13"/>
        <v>#REF!</v>
      </c>
      <c r="I439" s="1" t="e">
        <v>#N/A</v>
      </c>
      <c r="J439" s="499">
        <v>1</v>
      </c>
    </row>
    <row r="440" spans="1:10" ht="15.75" customHeight="1">
      <c r="A440" s="1" t="s">
        <v>128</v>
      </c>
      <c r="B440" s="3">
        <v>185</v>
      </c>
      <c r="C440" s="1" t="str">
        <f t="shared" si="6"/>
        <v>Network Utilities: Electricity Distribution CompaniesData protection and privacy</v>
      </c>
      <c r="D440" s="1" t="s">
        <v>201</v>
      </c>
      <c r="E440" s="1" t="s">
        <v>11</v>
      </c>
      <c r="F440" s="1" t="s">
        <v>290</v>
      </c>
      <c r="G440" s="1">
        <v>0.5</v>
      </c>
      <c r="H440" s="1" t="e">
        <f t="shared" si="13"/>
        <v>#REF!</v>
      </c>
      <c r="I440" s="1" t="e">
        <v>#N/A</v>
      </c>
      <c r="J440" s="499">
        <v>1</v>
      </c>
    </row>
    <row r="441" spans="1:10" ht="15.75" customHeight="1">
      <c r="A441" s="1" t="s">
        <v>128</v>
      </c>
      <c r="B441" s="3">
        <v>209</v>
      </c>
      <c r="C441" s="1" t="str">
        <f t="shared" si="6"/>
        <v>Network Utilities: Electricity Distribution Companies: Electric vehicle chargingData protection and privacy</v>
      </c>
      <c r="D441" s="461" t="s">
        <v>202</v>
      </c>
      <c r="F441" s="1" t="s">
        <v>290</v>
      </c>
      <c r="H441" s="1" t="e">
        <f t="shared" si="13"/>
        <v>#REF!</v>
      </c>
      <c r="I441" s="1" t="e">
        <v>#N/A</v>
      </c>
      <c r="J441" s="499">
        <v>0.5</v>
      </c>
    </row>
    <row r="442" spans="1:10" ht="15.75" customHeight="1">
      <c r="A442" s="1" t="s">
        <v>128</v>
      </c>
      <c r="B442" s="3">
        <v>139</v>
      </c>
      <c r="C442" s="1" t="str">
        <f t="shared" si="6"/>
        <v>Network Utilities: Electricity Distribution Companies: Electricity Distribution NetworkData protection and privacy</v>
      </c>
      <c r="D442" s="1" t="s">
        <v>203</v>
      </c>
      <c r="E442" s="1" t="s">
        <v>11</v>
      </c>
      <c r="F442" s="1" t="s">
        <v>290</v>
      </c>
      <c r="G442" s="1">
        <v>0.5</v>
      </c>
      <c r="H442" s="1" t="e">
        <f t="shared" si="13"/>
        <v>#REF!</v>
      </c>
      <c r="I442" s="1" t="e">
        <v>#N/A</v>
      </c>
      <c r="J442" s="499">
        <v>1</v>
      </c>
    </row>
    <row r="443" spans="1:10" ht="15.75" customHeight="1">
      <c r="A443" s="1" t="s">
        <v>128</v>
      </c>
      <c r="B443" s="3">
        <v>195</v>
      </c>
      <c r="C443" s="1" t="str">
        <f t="shared" si="6"/>
        <v>Network Utilities: Electricity Distribution Companies: OtherData protection and privacy</v>
      </c>
      <c r="D443" s="1" t="s">
        <v>204</v>
      </c>
      <c r="E443" s="1" t="s">
        <v>11</v>
      </c>
      <c r="F443" s="1" t="s">
        <v>290</v>
      </c>
      <c r="G443" s="1">
        <v>0.5</v>
      </c>
      <c r="H443" s="1" t="e">
        <f t="shared" si="13"/>
        <v>#REF!</v>
      </c>
      <c r="I443" s="1" t="e">
        <v>#N/A</v>
      </c>
      <c r="J443" s="499">
        <v>1</v>
      </c>
    </row>
    <row r="444" spans="1:10" ht="15.75" customHeight="1">
      <c r="A444" s="1" t="s">
        <v>128</v>
      </c>
      <c r="B444" s="3">
        <v>227</v>
      </c>
      <c r="C444" s="1" t="str">
        <f t="shared" si="6"/>
        <v>Network Utilities: Electricity Transmission CompaniesData protection and privacy</v>
      </c>
      <c r="D444" s="1" t="s">
        <v>205</v>
      </c>
      <c r="E444" s="1" t="s">
        <v>11</v>
      </c>
      <c r="F444" s="1" t="s">
        <v>290</v>
      </c>
      <c r="G444" s="1">
        <v>0.5</v>
      </c>
      <c r="H444" s="1" t="e">
        <f t="shared" si="13"/>
        <v>#REF!</v>
      </c>
      <c r="I444" s="1" t="e">
        <v>#N/A</v>
      </c>
      <c r="J444" s="499">
        <v>1</v>
      </c>
    </row>
    <row r="445" spans="1:10" ht="15.75" customHeight="1">
      <c r="A445" s="1" t="s">
        <v>128</v>
      </c>
      <c r="B445" s="3">
        <v>186</v>
      </c>
      <c r="C445" s="1" t="str">
        <f t="shared" si="6"/>
        <v>Network Utilities: Electricity Transmission Companies: Electricity Transmission NetworkData protection and privacy</v>
      </c>
      <c r="D445" s="1" t="s">
        <v>206</v>
      </c>
      <c r="E445" s="1" t="s">
        <v>11</v>
      </c>
      <c r="F445" s="1" t="s">
        <v>290</v>
      </c>
      <c r="G445" s="1">
        <v>0.5</v>
      </c>
      <c r="H445" s="1" t="e">
        <f t="shared" si="13"/>
        <v>#REF!</v>
      </c>
      <c r="I445" s="1" t="e">
        <v>#N/A</v>
      </c>
      <c r="J445" s="499">
        <v>1</v>
      </c>
    </row>
    <row r="446" spans="1:10" ht="15.75" customHeight="1">
      <c r="A446" s="1" t="s">
        <v>128</v>
      </c>
      <c r="B446" s="3">
        <v>50</v>
      </c>
      <c r="C446" s="1" t="str">
        <f t="shared" si="6"/>
        <v>Network Utilities: Electricity Transmission Companies: OtherData protection and privacy</v>
      </c>
      <c r="D446" s="1" t="s">
        <v>207</v>
      </c>
      <c r="E446" s="1" t="s">
        <v>11</v>
      </c>
      <c r="F446" s="1" t="s">
        <v>290</v>
      </c>
      <c r="G446" s="1">
        <v>0.5</v>
      </c>
      <c r="H446" s="1" t="e">
        <f t="shared" si="13"/>
        <v>#REF!</v>
      </c>
      <c r="I446" s="1" t="e">
        <v>#N/A</v>
      </c>
      <c r="J446" s="499">
        <v>1</v>
      </c>
    </row>
    <row r="447" spans="1:10" ht="15.75" customHeight="1">
      <c r="A447" s="1" t="s">
        <v>128</v>
      </c>
      <c r="B447" s="3">
        <v>193</v>
      </c>
      <c r="C447" s="1" t="str">
        <f t="shared" si="6"/>
        <v>Network Utilities: Gas Distribution CompaniesData protection and privacy</v>
      </c>
      <c r="D447" s="1" t="s">
        <v>208</v>
      </c>
      <c r="E447" s="1" t="s">
        <v>11</v>
      </c>
      <c r="F447" s="1" t="s">
        <v>290</v>
      </c>
      <c r="G447" s="1">
        <v>0.5</v>
      </c>
      <c r="H447" s="1" t="e">
        <f t="shared" si="13"/>
        <v>#REF!</v>
      </c>
      <c r="I447" s="1" t="e">
        <v>#N/A</v>
      </c>
      <c r="J447" s="499">
        <v>1</v>
      </c>
    </row>
    <row r="448" spans="1:10" ht="15.75" customHeight="1">
      <c r="A448" s="1" t="s">
        <v>128</v>
      </c>
      <c r="B448" s="3" t="s">
        <v>239</v>
      </c>
      <c r="C448" s="1" t="str">
        <f t="shared" si="6"/>
        <v>Network Utilities: Gas Distribution Companies: Gas Distribution NetworkData protection and privacy</v>
      </c>
      <c r="D448" s="1" t="s">
        <v>209</v>
      </c>
      <c r="E448" s="1" t="s">
        <v>11</v>
      </c>
      <c r="F448" s="1" t="s">
        <v>290</v>
      </c>
      <c r="G448" s="1">
        <v>0.5</v>
      </c>
      <c r="H448" s="1" t="e">
        <f t="shared" si="13"/>
        <v>#REF!</v>
      </c>
      <c r="I448" s="1" t="e">
        <v>#N/A</v>
      </c>
      <c r="J448" s="499">
        <v>1</v>
      </c>
    </row>
    <row r="449" spans="1:10" ht="15.75" customHeight="1">
      <c r="A449" s="1" t="s">
        <v>128</v>
      </c>
      <c r="B449" s="3">
        <v>91</v>
      </c>
      <c r="C449" s="1" t="str">
        <f t="shared" si="6"/>
        <v>Network Utilities: Gas Distribution Companies: OtherData protection and privacy</v>
      </c>
      <c r="D449" s="1" t="s">
        <v>210</v>
      </c>
      <c r="E449" s="1" t="s">
        <v>11</v>
      </c>
      <c r="F449" s="1" t="s">
        <v>290</v>
      </c>
      <c r="G449" s="1">
        <v>0.5</v>
      </c>
      <c r="H449" s="1" t="e">
        <f t="shared" si="13"/>
        <v>#REF!</v>
      </c>
      <c r="I449" s="1" t="e">
        <v>#N/A</v>
      </c>
      <c r="J449" s="499">
        <v>1</v>
      </c>
    </row>
    <row r="450" spans="1:10" ht="15.75" customHeight="1">
      <c r="A450" s="1" t="s">
        <v>128</v>
      </c>
      <c r="B450" s="3">
        <v>155</v>
      </c>
      <c r="C450" s="1" t="str">
        <f t="shared" si="6"/>
        <v>Network Utilities: Other: Data protection and privacy</v>
      </c>
      <c r="D450" s="1" t="s">
        <v>766</v>
      </c>
      <c r="E450" s="1" t="s">
        <v>11</v>
      </c>
      <c r="F450" s="1" t="s">
        <v>290</v>
      </c>
      <c r="G450" s="1">
        <v>0.5</v>
      </c>
      <c r="H450" s="1" t="e">
        <f t="shared" si="13"/>
        <v>#REF!</v>
      </c>
      <c r="I450" s="1" t="e">
        <v>#N/A</v>
      </c>
      <c r="J450" s="499">
        <v>1</v>
      </c>
    </row>
    <row r="451" spans="1:10" ht="15.75" customHeight="1">
      <c r="A451" s="1" t="s">
        <v>128</v>
      </c>
      <c r="B451" s="3">
        <v>153</v>
      </c>
      <c r="C451" s="1" t="str">
        <f t="shared" si="6"/>
        <v>Network Utilities: Water and Sewerage CompaniesData protection and privacy</v>
      </c>
      <c r="D451" s="1" t="s">
        <v>211</v>
      </c>
      <c r="E451" s="1" t="s">
        <v>11</v>
      </c>
      <c r="F451" s="1" t="s">
        <v>290</v>
      </c>
      <c r="G451" s="1">
        <v>0.5</v>
      </c>
      <c r="H451" s="1" t="e">
        <f t="shared" si="13"/>
        <v>#REF!</v>
      </c>
      <c r="I451" s="1" t="e">
        <v>#N/A</v>
      </c>
      <c r="J451" s="499">
        <v>1</v>
      </c>
    </row>
    <row r="452" spans="1:10" ht="15.75" customHeight="1">
      <c r="A452" s="1" t="s">
        <v>128</v>
      </c>
      <c r="B452" s="3">
        <v>154</v>
      </c>
      <c r="C452" s="1" t="str">
        <f t="shared" si="6"/>
        <v>Network Utilities: Water and Sewerage Companies: OtherData protection and privacy</v>
      </c>
      <c r="D452" s="1" t="s">
        <v>212</v>
      </c>
      <c r="E452" s="1" t="s">
        <v>11</v>
      </c>
      <c r="F452" s="1" t="s">
        <v>290</v>
      </c>
      <c r="G452" s="1">
        <v>0.5</v>
      </c>
      <c r="H452" s="1" t="e">
        <f t="shared" si="13"/>
        <v>#REF!</v>
      </c>
      <c r="I452" s="1" t="e">
        <v>#N/A</v>
      </c>
      <c r="J452" s="499">
        <v>1</v>
      </c>
    </row>
    <row r="453" spans="1:10" ht="15.75" customHeight="1">
      <c r="A453" s="1" t="s">
        <v>128</v>
      </c>
      <c r="B453" s="3">
        <v>229</v>
      </c>
      <c r="C453" s="1" t="str">
        <f t="shared" si="6"/>
        <v>Network Utilities: Water and Sewerage Companies: Water and Sewerage NetworkData protection and privacy</v>
      </c>
      <c r="D453" s="1" t="s">
        <v>213</v>
      </c>
      <c r="E453" s="1" t="s">
        <v>11</v>
      </c>
      <c r="F453" s="1" t="s">
        <v>290</v>
      </c>
      <c r="G453" s="1">
        <v>0.5</v>
      </c>
      <c r="H453" s="1" t="e">
        <f t="shared" si="13"/>
        <v>#REF!</v>
      </c>
      <c r="I453" s="1" t="e">
        <v>#N/A</v>
      </c>
      <c r="J453" s="499">
        <v>1</v>
      </c>
    </row>
    <row r="454" spans="1:10" ht="15.75" customHeight="1">
      <c r="A454" s="1" t="s">
        <v>128</v>
      </c>
      <c r="B454" s="3" t="s">
        <v>246</v>
      </c>
      <c r="C454" s="1" t="str">
        <f t="shared" si="6"/>
        <v>Other: : Data protection and privacy</v>
      </c>
      <c r="D454" s="1" t="s">
        <v>763</v>
      </c>
      <c r="E454" s="1" t="s">
        <v>11</v>
      </c>
      <c r="F454" s="1" t="s">
        <v>290</v>
      </c>
      <c r="G454" s="1">
        <v>0.5</v>
      </c>
      <c r="H454" s="1" t="e">
        <f t="shared" si="13"/>
        <v>#REF!</v>
      </c>
      <c r="I454" s="1" t="e">
        <v>#N/A</v>
      </c>
      <c r="J454" s="499">
        <v>1</v>
      </c>
    </row>
    <row r="455" spans="1:10" ht="15.75" customHeight="1">
      <c r="A455" s="1" t="s">
        <v>128</v>
      </c>
      <c r="B455" s="3">
        <v>199</v>
      </c>
      <c r="C455" s="1" t="str">
        <f t="shared" si="6"/>
        <v>Power Generation x-RenewablesData protection and privacy</v>
      </c>
      <c r="D455" s="1" t="s">
        <v>216</v>
      </c>
      <c r="E455" s="1" t="s">
        <v>11</v>
      </c>
      <c r="F455" s="1" t="s">
        <v>290</v>
      </c>
      <c r="G455" s="1">
        <v>0.5</v>
      </c>
      <c r="H455" s="1" t="e">
        <f t="shared" si="13"/>
        <v>#REF!</v>
      </c>
      <c r="I455" s="1" t="e">
        <v>#N/A</v>
      </c>
      <c r="J455" s="499">
        <v>1</v>
      </c>
    </row>
    <row r="456" spans="1:10" ht="15.75" customHeight="1">
      <c r="A456" s="1" t="s">
        <v>128</v>
      </c>
      <c r="B456" s="3">
        <v>156</v>
      </c>
      <c r="C456" s="1" t="str">
        <f t="shared" si="6"/>
        <v>Power Generation x-Renewables: Independent Power ProducersData protection and privacy</v>
      </c>
      <c r="D456" s="1" t="s">
        <v>217</v>
      </c>
      <c r="E456" s="1" t="s">
        <v>11</v>
      </c>
      <c r="F456" s="1" t="s">
        <v>290</v>
      </c>
      <c r="G456" s="1">
        <v>0.5</v>
      </c>
      <c r="H456" s="1" t="e">
        <f t="shared" si="13"/>
        <v>#REF!</v>
      </c>
      <c r="I456" s="1" t="e">
        <v>#N/A</v>
      </c>
      <c r="J456" s="499">
        <v>1</v>
      </c>
    </row>
    <row r="457" spans="1:10" ht="15.75" customHeight="1">
      <c r="A457" s="1" t="s">
        <v>128</v>
      </c>
      <c r="B457" s="3">
        <v>79</v>
      </c>
      <c r="C457" s="1" t="str">
        <f t="shared" si="6"/>
        <v>Power Generation x-Renewables: Independent Power Producers: Coal-Fired Power GenerationData protection and privacy</v>
      </c>
      <c r="D457" s="1" t="s">
        <v>218</v>
      </c>
      <c r="E457" s="1" t="s">
        <v>11</v>
      </c>
      <c r="F457" s="1" t="s">
        <v>290</v>
      </c>
      <c r="G457" s="1">
        <v>0.5</v>
      </c>
      <c r="H457" s="1" t="e">
        <f t="shared" si="13"/>
        <v>#REF!</v>
      </c>
      <c r="I457" s="1" t="e">
        <v>#N/A</v>
      </c>
      <c r="J457" s="499">
        <v>1</v>
      </c>
    </row>
    <row r="458" spans="1:10" ht="15.75" customHeight="1">
      <c r="A458" s="1" t="s">
        <v>128</v>
      </c>
      <c r="B458" s="3">
        <v>200</v>
      </c>
      <c r="C458" s="1" t="str">
        <f t="shared" si="6"/>
        <v>Power Generation x-Renewables: Independent Power Producers: Combined Heat and Power GenerationData protection and privacy</v>
      </c>
      <c r="D458" s="1" t="s">
        <v>219</v>
      </c>
      <c r="E458" s="1" t="s">
        <v>11</v>
      </c>
      <c r="F458" s="1" t="s">
        <v>290</v>
      </c>
      <c r="G458" s="1">
        <v>0.5</v>
      </c>
      <c r="H458" s="1" t="e">
        <f t="shared" si="13"/>
        <v>#REF!</v>
      </c>
      <c r="I458" s="1" t="e">
        <v>#N/A</v>
      </c>
      <c r="J458" s="499">
        <v>1</v>
      </c>
    </row>
    <row r="459" spans="1:10" ht="15.75" customHeight="1">
      <c r="A459" s="1" t="s">
        <v>128</v>
      </c>
      <c r="B459" s="3">
        <v>125</v>
      </c>
      <c r="C459" s="1" t="str">
        <f t="shared" si="6"/>
        <v>Power Generation x-Renewables: Independent Power Producers: Gas-Fired Power GenerationData protection and privacy</v>
      </c>
      <c r="D459" s="1" t="s">
        <v>220</v>
      </c>
      <c r="E459" s="1" t="s">
        <v>11</v>
      </c>
      <c r="F459" s="1" t="s">
        <v>290</v>
      </c>
      <c r="G459" s="1">
        <v>0.5</v>
      </c>
      <c r="H459" s="1" t="e">
        <f t="shared" si="13"/>
        <v>#REF!</v>
      </c>
      <c r="I459" s="1" t="e">
        <v>#N/A</v>
      </c>
      <c r="J459" s="499">
        <v>1</v>
      </c>
    </row>
    <row r="460" spans="1:10" ht="15.75" customHeight="1">
      <c r="A460" s="1" t="s">
        <v>128</v>
      </c>
      <c r="B460" s="3">
        <v>157</v>
      </c>
      <c r="C460" s="1" t="str">
        <f t="shared" si="6"/>
        <v>Power Generation x-Renewables: Independent Power Producers: Nuclear Power GenerationData protection and privacy</v>
      </c>
      <c r="D460" s="1" t="s">
        <v>221</v>
      </c>
      <c r="E460" s="1" t="s">
        <v>11</v>
      </c>
      <c r="F460" s="1" t="s">
        <v>290</v>
      </c>
      <c r="G460" s="1">
        <v>0.5</v>
      </c>
      <c r="H460" s="1" t="e">
        <f t="shared" si="13"/>
        <v>#REF!</v>
      </c>
      <c r="I460" s="1" t="e">
        <v>#N/A</v>
      </c>
      <c r="J460" s="499">
        <v>1</v>
      </c>
    </row>
    <row r="461" spans="1:10" ht="15.75" customHeight="1">
      <c r="A461" s="1" t="s">
        <v>128</v>
      </c>
      <c r="B461" s="3">
        <v>92</v>
      </c>
      <c r="C461" s="1" t="str">
        <f t="shared" si="6"/>
        <v>Power Generation x-Renewables: Independent Power Producers: OtherData protection and privacy</v>
      </c>
      <c r="D461" s="1" t="s">
        <v>222</v>
      </c>
      <c r="E461" s="1" t="s">
        <v>11</v>
      </c>
      <c r="F461" s="1" t="s">
        <v>290</v>
      </c>
      <c r="G461" s="1">
        <v>0.5</v>
      </c>
      <c r="H461" s="1" t="e">
        <f t="shared" si="13"/>
        <v>#REF!</v>
      </c>
      <c r="I461" s="1" t="e">
        <v>#N/A</v>
      </c>
      <c r="J461" s="499">
        <v>1</v>
      </c>
    </row>
    <row r="462" spans="1:10" ht="15.75" customHeight="1">
      <c r="A462" s="1" t="s">
        <v>128</v>
      </c>
      <c r="B462" s="3">
        <v>94</v>
      </c>
      <c r="C462" s="1" t="str">
        <f t="shared" si="6"/>
        <v>Power Generation x-Renewables: Independent Power Producers: Other Fossil-Fuel-Fired Power GenerationData protection and privacy</v>
      </c>
      <c r="D462" s="1" t="s">
        <v>223</v>
      </c>
      <c r="E462" s="1" t="s">
        <v>11</v>
      </c>
      <c r="F462" s="1" t="s">
        <v>290</v>
      </c>
      <c r="G462" s="1">
        <v>0.5</v>
      </c>
      <c r="H462" s="1" t="e">
        <f t="shared" si="13"/>
        <v>#REF!</v>
      </c>
      <c r="I462" s="1" t="e">
        <v>#N/A</v>
      </c>
      <c r="J462" s="499">
        <v>1</v>
      </c>
    </row>
    <row r="463" spans="1:10" ht="15.75" customHeight="1">
      <c r="A463" s="1" t="s">
        <v>128</v>
      </c>
      <c r="B463" s="3">
        <v>203</v>
      </c>
      <c r="C463" s="1" t="str">
        <f t="shared" si="6"/>
        <v>Power Generation x-Renewables: Independent Water and Power ProducersData protection and privacy</v>
      </c>
      <c r="D463" s="1" t="s">
        <v>224</v>
      </c>
      <c r="E463" s="1" t="s">
        <v>11</v>
      </c>
      <c r="F463" s="1" t="s">
        <v>290</v>
      </c>
      <c r="G463" s="1">
        <v>0.5</v>
      </c>
      <c r="H463" s="1" t="e">
        <f t="shared" si="13"/>
        <v>#REF!</v>
      </c>
      <c r="I463" s="1" t="e">
        <v>#N/A</v>
      </c>
      <c r="J463" s="499">
        <v>1</v>
      </c>
    </row>
    <row r="464" spans="1:10" ht="15.75" customHeight="1">
      <c r="A464" s="1" t="s">
        <v>128</v>
      </c>
      <c r="B464" s="3">
        <v>89</v>
      </c>
      <c r="C464" s="1" t="str">
        <f t="shared" si="6"/>
        <v>Power Generation x-Renewables: Independent Water and Power Producers: Power and Water ProductionData protection and privacy</v>
      </c>
      <c r="D464" s="1" t="s">
        <v>225</v>
      </c>
      <c r="E464" s="1" t="s">
        <v>11</v>
      </c>
      <c r="F464" s="1" t="s">
        <v>290</v>
      </c>
      <c r="G464" s="1">
        <v>0.5</v>
      </c>
      <c r="H464" s="1" t="e">
        <f t="shared" si="13"/>
        <v>#REF!</v>
      </c>
      <c r="I464" s="1" t="e">
        <v>#N/A</v>
      </c>
      <c r="J464" s="499">
        <v>1</v>
      </c>
    </row>
    <row r="465" spans="1:10" ht="15.75" customHeight="1">
      <c r="A465" s="1" t="s">
        <v>128</v>
      </c>
      <c r="B465" s="3">
        <v>158</v>
      </c>
      <c r="C465" s="1" t="str">
        <f t="shared" si="6"/>
        <v>Power Generation x-Renewables: Other: Data protection and privacy</v>
      </c>
      <c r="D465" s="1" t="s">
        <v>767</v>
      </c>
      <c r="E465" s="1" t="s">
        <v>11</v>
      </c>
      <c r="F465" s="1" t="s">
        <v>290</v>
      </c>
      <c r="G465" s="1">
        <v>0.5</v>
      </c>
      <c r="H465" s="1" t="e">
        <f t="shared" si="13"/>
        <v>#REF!</v>
      </c>
      <c r="I465" s="1" t="e">
        <v>#N/A</v>
      </c>
      <c r="J465" s="499">
        <v>1</v>
      </c>
    </row>
    <row r="466" spans="1:10" ht="15.75" customHeight="1">
      <c r="A466" s="1" t="s">
        <v>128</v>
      </c>
      <c r="B466" s="3">
        <v>98</v>
      </c>
      <c r="C466" s="1" t="str">
        <f t="shared" si="6"/>
        <v>Renewable PowerData protection and privacy</v>
      </c>
      <c r="D466" s="1" t="s">
        <v>226</v>
      </c>
      <c r="E466" s="1" t="s">
        <v>11</v>
      </c>
      <c r="F466" s="1" t="s">
        <v>290</v>
      </c>
      <c r="G466" s="1">
        <v>0.5</v>
      </c>
      <c r="H466" s="1" t="e">
        <f t="shared" si="13"/>
        <v>#REF!</v>
      </c>
      <c r="I466" s="1" t="e">
        <v>#N/A</v>
      </c>
      <c r="J466" s="499">
        <v>1</v>
      </c>
    </row>
    <row r="467" spans="1:10" ht="15.75" customHeight="1">
      <c r="A467" s="1" t="s">
        <v>128</v>
      </c>
      <c r="B467" s="3" t="s">
        <v>261</v>
      </c>
      <c r="C467" s="1" t="str">
        <f t="shared" si="6"/>
        <v>Renewable Power: Hydroelectric Power GenerationData protection and privacy</v>
      </c>
      <c r="D467" s="1" t="s">
        <v>227</v>
      </c>
      <c r="E467" s="1" t="s">
        <v>11</v>
      </c>
      <c r="F467" s="1" t="s">
        <v>290</v>
      </c>
      <c r="G467" s="1">
        <v>0.5</v>
      </c>
      <c r="H467" s="1" t="e">
        <f t="shared" si="13"/>
        <v>#REF!</v>
      </c>
      <c r="I467" s="1" t="e">
        <v>#N/A</v>
      </c>
      <c r="J467" s="499">
        <v>1</v>
      </c>
    </row>
    <row r="468" spans="1:10" ht="15.75" customHeight="1">
      <c r="A468" s="1" t="s">
        <v>128</v>
      </c>
      <c r="B468" s="3">
        <v>162</v>
      </c>
      <c r="C468" s="1" t="str">
        <f t="shared" si="6"/>
        <v>Renewable Power: Hydroelectric Power Generation: Hydroelectric Dam Power GenerationData protection and privacy</v>
      </c>
      <c r="D468" s="1" t="s">
        <v>228</v>
      </c>
      <c r="E468" s="1" t="s">
        <v>11</v>
      </c>
      <c r="F468" s="1" t="s">
        <v>290</v>
      </c>
      <c r="G468" s="1">
        <v>0.5</v>
      </c>
      <c r="H468" s="1" t="e">
        <f t="shared" si="13"/>
        <v>#REF!</v>
      </c>
      <c r="I468" s="1" t="e">
        <v>#N/A</v>
      </c>
      <c r="J468" s="499">
        <v>1</v>
      </c>
    </row>
    <row r="469" spans="1:10" ht="15.75" customHeight="1">
      <c r="A469" s="1" t="s">
        <v>128</v>
      </c>
      <c r="B469" s="3">
        <v>161</v>
      </c>
      <c r="C469" s="1" t="str">
        <f t="shared" si="6"/>
        <v>Renewable Power: Hydroelectric Power Generation: Hydroelectric Run-of-River Power GenerationData protection and privacy</v>
      </c>
      <c r="D469" s="1" t="s">
        <v>229</v>
      </c>
      <c r="E469" s="1" t="s">
        <v>11</v>
      </c>
      <c r="F469" s="1" t="s">
        <v>290</v>
      </c>
      <c r="G469" s="1">
        <v>0.5</v>
      </c>
      <c r="H469" s="1" t="e">
        <f t="shared" si="13"/>
        <v>#REF!</v>
      </c>
      <c r="I469" s="1" t="e">
        <v>#N/A</v>
      </c>
      <c r="J469" s="499">
        <v>1</v>
      </c>
    </row>
    <row r="470" spans="1:10" ht="15.75" customHeight="1">
      <c r="A470" s="1" t="s">
        <v>128</v>
      </c>
      <c r="B470" s="3">
        <v>201</v>
      </c>
      <c r="C470" s="1" t="str">
        <f t="shared" si="6"/>
        <v>Renewable Power: Hydroelectric Power Generation: OtherData protection and privacy</v>
      </c>
      <c r="D470" s="1" t="s">
        <v>230</v>
      </c>
      <c r="E470" s="1" t="s">
        <v>11</v>
      </c>
      <c r="F470" s="1" t="s">
        <v>290</v>
      </c>
      <c r="G470" s="1">
        <v>0.5</v>
      </c>
      <c r="H470" s="1" t="e">
        <f t="shared" si="13"/>
        <v>#REF!</v>
      </c>
      <c r="I470" s="1" t="e">
        <v>#N/A</v>
      </c>
      <c r="J470" s="499">
        <v>1</v>
      </c>
    </row>
    <row r="471" spans="1:10" ht="15.75" customHeight="1">
      <c r="A471" s="1" t="s">
        <v>128</v>
      </c>
      <c r="B471" s="3">
        <v>160</v>
      </c>
      <c r="C471" s="1" t="str">
        <f t="shared" si="6"/>
        <v>Renewable Power: Hydroelectric Power Generation: Pumped Hydroelectric StorageData protection and privacy</v>
      </c>
      <c r="D471" s="1" t="s">
        <v>231</v>
      </c>
      <c r="E471" s="1" t="s">
        <v>11</v>
      </c>
      <c r="F471" s="1" t="s">
        <v>290</v>
      </c>
      <c r="G471" s="1">
        <v>0.5</v>
      </c>
      <c r="H471" s="1" t="e">
        <f t="shared" si="13"/>
        <v>#REF!</v>
      </c>
      <c r="I471" s="1" t="e">
        <v>#N/A</v>
      </c>
      <c r="J471" s="499">
        <v>1</v>
      </c>
    </row>
    <row r="472" spans="1:10" ht="15.75" customHeight="1">
      <c r="A472" s="1" t="s">
        <v>128</v>
      </c>
      <c r="B472" s="3">
        <v>159</v>
      </c>
      <c r="C472" s="1" t="str">
        <f t="shared" si="6"/>
        <v>Renewable Power: Other: Data protection and privacy</v>
      </c>
      <c r="D472" s="1" t="s">
        <v>768</v>
      </c>
      <c r="E472" s="1" t="s">
        <v>11</v>
      </c>
      <c r="F472" s="1" t="s">
        <v>290</v>
      </c>
      <c r="G472" s="1">
        <v>0.5</v>
      </c>
      <c r="H472" s="1" t="e">
        <f t="shared" si="13"/>
        <v>#REF!</v>
      </c>
      <c r="I472" s="1" t="e">
        <v>#N/A</v>
      </c>
      <c r="J472" s="499">
        <v>1</v>
      </c>
    </row>
    <row r="473" spans="1:10" ht="15.75" customHeight="1">
      <c r="A473" s="1" t="s">
        <v>128</v>
      </c>
      <c r="B473" s="3">
        <v>228</v>
      </c>
      <c r="C473" s="1" t="str">
        <f t="shared" si="6"/>
        <v>Renewable Power: Other Renewable Power GenerationData protection and privacy</v>
      </c>
      <c r="D473" s="1" t="s">
        <v>232</v>
      </c>
      <c r="E473" s="1" t="s">
        <v>11</v>
      </c>
      <c r="F473" s="1" t="s">
        <v>290</v>
      </c>
      <c r="G473" s="1">
        <v>0.5</v>
      </c>
      <c r="H473" s="1" t="e">
        <f t="shared" si="13"/>
        <v>#REF!</v>
      </c>
      <c r="I473" s="1" t="e">
        <v>#N/A</v>
      </c>
      <c r="J473" s="499">
        <v>1</v>
      </c>
    </row>
    <row r="474" spans="1:10" ht="15.75" customHeight="1">
      <c r="A474" s="1" t="s">
        <v>128</v>
      </c>
      <c r="B474" s="3">
        <v>126</v>
      </c>
      <c r="C474" s="1" t="str">
        <f t="shared" si="6"/>
        <v>Renewable Power: Other Renewable Power Generation: Biomass Power GenerationData protection and privacy</v>
      </c>
      <c r="D474" s="1" t="s">
        <v>233</v>
      </c>
      <c r="E474" s="1" t="s">
        <v>11</v>
      </c>
      <c r="F474" s="1" t="s">
        <v>290</v>
      </c>
      <c r="G474" s="1">
        <v>0.5</v>
      </c>
      <c r="H474" s="1" t="e">
        <f t="shared" si="13"/>
        <v>#REF!</v>
      </c>
      <c r="I474" s="1" t="e">
        <v>#N/A</v>
      </c>
      <c r="J474" s="499">
        <v>1</v>
      </c>
    </row>
    <row r="475" spans="1:10" ht="15.75" customHeight="1">
      <c r="A475" s="1" t="s">
        <v>128</v>
      </c>
      <c r="B475" s="3">
        <v>88</v>
      </c>
      <c r="C475" s="1" t="str">
        <f t="shared" si="6"/>
        <v>Renewable Power: Other Renewable Power Generation: Geothermal Power GenerationData protection and privacy</v>
      </c>
      <c r="D475" s="1" t="s">
        <v>234</v>
      </c>
      <c r="E475" s="1" t="s">
        <v>11</v>
      </c>
      <c r="F475" s="1" t="s">
        <v>290</v>
      </c>
      <c r="G475" s="1">
        <v>0.5</v>
      </c>
      <c r="H475" s="1" t="e">
        <f t="shared" si="13"/>
        <v>#REF!</v>
      </c>
      <c r="I475" s="1" t="e">
        <v>#N/A</v>
      </c>
      <c r="J475" s="499">
        <v>1</v>
      </c>
    </row>
    <row r="476" spans="1:10" ht="15.75" customHeight="1">
      <c r="A476" s="1" t="s">
        <v>128</v>
      </c>
      <c r="B476" s="3">
        <v>87</v>
      </c>
      <c r="C476" s="1" t="str">
        <f t="shared" si="6"/>
        <v>Renewable Power: Other Renewable Power Generation: OtherData protection and privacy</v>
      </c>
      <c r="D476" s="1" t="s">
        <v>235</v>
      </c>
      <c r="E476" s="1" t="s">
        <v>11</v>
      </c>
      <c r="F476" s="1" t="s">
        <v>290</v>
      </c>
      <c r="G476" s="1">
        <v>0.5</v>
      </c>
      <c r="H476" s="1" t="e">
        <f t="shared" si="13"/>
        <v>#REF!</v>
      </c>
      <c r="I476" s="1" t="e">
        <v>#N/A</v>
      </c>
      <c r="J476" s="499">
        <v>1</v>
      </c>
    </row>
    <row r="477" spans="1:10" ht="15.75" customHeight="1">
      <c r="A477" s="1" t="s">
        <v>128</v>
      </c>
      <c r="B477" s="3">
        <v>202</v>
      </c>
      <c r="C477" s="1" t="str">
        <f t="shared" si="6"/>
        <v>Renewable Power: Other Renewable Power Generation: Wave Power GenerationData protection and privacy</v>
      </c>
      <c r="D477" s="1" t="s">
        <v>236</v>
      </c>
      <c r="E477" s="1" t="s">
        <v>11</v>
      </c>
      <c r="F477" s="1" t="s">
        <v>290</v>
      </c>
      <c r="G477" s="1">
        <v>0.5</v>
      </c>
      <c r="H477" s="1" t="e">
        <f t="shared" si="13"/>
        <v>#REF!</v>
      </c>
      <c r="I477" s="1" t="e">
        <v>#N/A</v>
      </c>
      <c r="J477" s="499">
        <v>1</v>
      </c>
    </row>
    <row r="478" spans="1:10" ht="15.75" customHeight="1">
      <c r="A478" s="1" t="s">
        <v>128</v>
      </c>
      <c r="B478" s="3">
        <v>101</v>
      </c>
      <c r="C478" s="1" t="str">
        <f t="shared" si="6"/>
        <v>Renewable Power: Other Renewable TechnologiesData protection and privacy</v>
      </c>
      <c r="D478" s="1" t="s">
        <v>237</v>
      </c>
      <c r="E478" s="1" t="s">
        <v>11</v>
      </c>
      <c r="F478" s="1" t="s">
        <v>290</v>
      </c>
      <c r="G478" s="1">
        <v>0.5</v>
      </c>
      <c r="H478" s="1" t="e">
        <f t="shared" si="13"/>
        <v>#REF!</v>
      </c>
      <c r="I478" s="1" t="e">
        <v>#N/A</v>
      </c>
      <c r="J478" s="499">
        <v>1</v>
      </c>
    </row>
    <row r="479" spans="1:10" ht="15.75" customHeight="1">
      <c r="A479" s="1" t="s">
        <v>128</v>
      </c>
      <c r="B479" s="3" t="s">
        <v>275</v>
      </c>
      <c r="C479" s="1" t="str">
        <f t="shared" si="6"/>
        <v>Renewable Power: Other Renewable Technologies: Battery StorageData protection and privacy</v>
      </c>
      <c r="D479" s="1" t="s">
        <v>238</v>
      </c>
      <c r="E479" s="1" t="s">
        <v>11</v>
      </c>
      <c r="F479" s="1" t="s">
        <v>290</v>
      </c>
      <c r="G479" s="1">
        <v>0.5</v>
      </c>
      <c r="H479" s="1" t="e">
        <f t="shared" si="13"/>
        <v>#REF!</v>
      </c>
      <c r="I479" s="1" t="e">
        <v>#N/A</v>
      </c>
      <c r="J479" s="499">
        <v>1</v>
      </c>
    </row>
    <row r="480" spans="1:10" ht="15.75" customHeight="1">
      <c r="A480" s="1" t="s">
        <v>128</v>
      </c>
      <c r="B480" s="3" t="s">
        <v>277</v>
      </c>
      <c r="C480" s="1" t="str">
        <f t="shared" si="6"/>
        <v>Renewable Power: Other Renewable Technologies: Off-Shore Transmission (OFTO)Data protection and privacy</v>
      </c>
      <c r="D480" s="1" t="s">
        <v>240</v>
      </c>
      <c r="E480" s="1" t="s">
        <v>11</v>
      </c>
      <c r="F480" s="1" t="s">
        <v>290</v>
      </c>
      <c r="G480" s="1">
        <v>0.5</v>
      </c>
      <c r="H480" s="1" t="e">
        <f t="shared" si="13"/>
        <v>#REF!</v>
      </c>
      <c r="I480" s="1" t="e">
        <v>#N/A</v>
      </c>
      <c r="J480" s="499">
        <v>1</v>
      </c>
    </row>
    <row r="481" spans="1:10" ht="15.75" customHeight="1">
      <c r="A481" s="1" t="s">
        <v>128</v>
      </c>
      <c r="B481" s="3" t="s">
        <v>279</v>
      </c>
      <c r="C481" s="1" t="str">
        <f t="shared" si="6"/>
        <v>Renewable Power: Other Renewable Technologies: OtherData protection and privacy</v>
      </c>
      <c r="D481" s="1" t="s">
        <v>241</v>
      </c>
      <c r="E481" s="1" t="s">
        <v>11</v>
      </c>
      <c r="F481" s="1" t="s">
        <v>290</v>
      </c>
      <c r="G481" s="1">
        <v>0.5</v>
      </c>
      <c r="H481" s="1" t="e">
        <f t="shared" si="13"/>
        <v>#REF!</v>
      </c>
      <c r="I481" s="1" t="e">
        <v>#N/A</v>
      </c>
      <c r="J481" s="499">
        <v>1</v>
      </c>
    </row>
    <row r="482" spans="1:10" ht="15.75" customHeight="1">
      <c r="A482" s="1" t="s">
        <v>128</v>
      </c>
      <c r="B482" s="3">
        <v>196</v>
      </c>
      <c r="C482" s="1" t="str">
        <f t="shared" si="6"/>
        <v>Renewable Power: Other Renewable Technologies: Other StorageData protection and privacy</v>
      </c>
      <c r="D482" s="1" t="s">
        <v>242</v>
      </c>
      <c r="E482" s="1" t="s">
        <v>11</v>
      </c>
      <c r="F482" s="1" t="s">
        <v>290</v>
      </c>
      <c r="G482" s="1">
        <v>0.5</v>
      </c>
      <c r="H482" s="1" t="e">
        <f t="shared" si="13"/>
        <v>#REF!</v>
      </c>
      <c r="I482" s="1" t="e">
        <v>#N/A</v>
      </c>
      <c r="J482" s="499">
        <v>1</v>
      </c>
    </row>
    <row r="483" spans="1:10" ht="15.75" customHeight="1">
      <c r="A483" s="1" t="s">
        <v>128</v>
      </c>
      <c r="B483" s="3">
        <v>207</v>
      </c>
      <c r="C483" s="1" t="str">
        <f t="shared" si="6"/>
        <v>Renewable Power: Solar Power GenerationData protection and privacy</v>
      </c>
      <c r="D483" s="1" t="s">
        <v>243</v>
      </c>
      <c r="E483" s="1" t="s">
        <v>11</v>
      </c>
      <c r="F483" s="1" t="s">
        <v>290</v>
      </c>
      <c r="G483" s="1">
        <v>0.5</v>
      </c>
      <c r="H483" s="1" t="e">
        <f t="shared" si="13"/>
        <v>#REF!</v>
      </c>
      <c r="I483" s="1" t="e">
        <v>#N/A</v>
      </c>
      <c r="J483" s="499">
        <v>1</v>
      </c>
    </row>
    <row r="484" spans="1:10" ht="15.75" customHeight="1">
      <c r="A484" s="1" t="s">
        <v>128</v>
      </c>
      <c r="B484" s="3">
        <v>132</v>
      </c>
      <c r="C484" s="1" t="str">
        <f t="shared" si="6"/>
        <v>Renewable Power: Solar Power Generation: OtherData protection and privacy</v>
      </c>
      <c r="D484" s="1" t="s">
        <v>244</v>
      </c>
      <c r="E484" s="1" t="s">
        <v>11</v>
      </c>
      <c r="F484" s="1" t="s">
        <v>290</v>
      </c>
      <c r="G484" s="1">
        <v>0.5</v>
      </c>
      <c r="H484" s="1" t="e">
        <f t="shared" si="13"/>
        <v>#REF!</v>
      </c>
      <c r="I484" s="1" t="e">
        <v>#N/A</v>
      </c>
      <c r="J484" s="499">
        <v>1</v>
      </c>
    </row>
    <row r="485" spans="1:10" ht="15.75" customHeight="1">
      <c r="A485" s="1" t="s">
        <v>128</v>
      </c>
      <c r="B485" s="3">
        <v>171</v>
      </c>
      <c r="C485" s="1" t="str">
        <f t="shared" si="6"/>
        <v>Renewable Power: Solar Power Generation: Photovoltaic Power GenerationData protection and privacy</v>
      </c>
      <c r="D485" s="1" t="s">
        <v>245</v>
      </c>
      <c r="E485" s="1" t="s">
        <v>11</v>
      </c>
      <c r="F485" s="1" t="s">
        <v>290</v>
      </c>
      <c r="G485" s="1">
        <v>0.5</v>
      </c>
      <c r="H485" s="1" t="e">
        <f t="shared" si="13"/>
        <v>#REF!</v>
      </c>
      <c r="I485" s="1" t="e">
        <v>#N/A</v>
      </c>
      <c r="J485" s="499">
        <v>1</v>
      </c>
    </row>
    <row r="486" spans="1:10" ht="15.75" customHeight="1">
      <c r="A486" s="1" t="s">
        <v>128</v>
      </c>
      <c r="B486" s="3">
        <v>172</v>
      </c>
      <c r="C486" s="1" t="str">
        <f t="shared" si="6"/>
        <v>Renewable Power: Solar Power Generation: Thermal Solar PowerData protection and privacy</v>
      </c>
      <c r="D486" s="1" t="s">
        <v>247</v>
      </c>
      <c r="E486" s="1" t="s">
        <v>11</v>
      </c>
      <c r="F486" s="1" t="s">
        <v>290</v>
      </c>
      <c r="G486" s="1">
        <v>0.5</v>
      </c>
      <c r="H486" s="1" t="e">
        <f t="shared" si="13"/>
        <v>#REF!</v>
      </c>
      <c r="I486" s="1" t="e">
        <v>#N/A</v>
      </c>
      <c r="J486" s="499">
        <v>1</v>
      </c>
    </row>
    <row r="487" spans="1:10" ht="15.75" customHeight="1">
      <c r="A487" s="1" t="s">
        <v>128</v>
      </c>
      <c r="B487" s="3" t="s">
        <v>287</v>
      </c>
      <c r="C487" s="1" t="str">
        <f t="shared" si="6"/>
        <v>Renewable Power: Wind Power GenerationData protection and privacy</v>
      </c>
      <c r="D487" s="1" t="s">
        <v>248</v>
      </c>
      <c r="E487" s="1" t="s">
        <v>11</v>
      </c>
      <c r="F487" s="1" t="s">
        <v>290</v>
      </c>
      <c r="G487" s="1">
        <v>0.5</v>
      </c>
      <c r="H487" s="1" t="e">
        <f t="shared" si="13"/>
        <v>#REF!</v>
      </c>
      <c r="I487" s="1" t="e">
        <v>#N/A</v>
      </c>
      <c r="J487" s="499">
        <v>1</v>
      </c>
    </row>
    <row r="488" spans="1:10" ht="15.75" customHeight="1">
      <c r="A488" s="1" t="s">
        <v>128</v>
      </c>
      <c r="B488" s="3">
        <v>174</v>
      </c>
      <c r="C488" s="1" t="str">
        <f t="shared" si="6"/>
        <v>Renewable Power: Wind Power Generation: Off-Shore Wind Power GenerationData protection and privacy</v>
      </c>
      <c r="D488" s="1" t="s">
        <v>249</v>
      </c>
      <c r="E488" s="1" t="s">
        <v>11</v>
      </c>
      <c r="F488" s="1" t="s">
        <v>290</v>
      </c>
      <c r="G488" s="1">
        <v>0.5</v>
      </c>
      <c r="H488" s="1" t="e">
        <f t="shared" si="13"/>
        <v>#REF!</v>
      </c>
      <c r="I488" s="1" t="e">
        <v>#N/A</v>
      </c>
      <c r="J488" s="499">
        <v>1</v>
      </c>
    </row>
    <row r="489" spans="1:10" ht="15.75" customHeight="1">
      <c r="A489" s="1" t="s">
        <v>128</v>
      </c>
      <c r="B489" s="3">
        <v>175</v>
      </c>
      <c r="C489" s="1" t="str">
        <f t="shared" si="6"/>
        <v>Renewable Power: Wind Power Generation: On-Shore Wind Power GenerationData protection and privacy</v>
      </c>
      <c r="D489" s="1" t="s">
        <v>250</v>
      </c>
      <c r="E489" s="1" t="s">
        <v>11</v>
      </c>
      <c r="F489" s="1" t="s">
        <v>290</v>
      </c>
      <c r="G489" s="1">
        <v>0.5</v>
      </c>
      <c r="H489" s="1" t="e">
        <f t="shared" si="13"/>
        <v>#REF!</v>
      </c>
      <c r="I489" s="1" t="e">
        <v>#N/A</v>
      </c>
      <c r="J489" s="499">
        <v>1</v>
      </c>
    </row>
    <row r="490" spans="1:10" ht="15.75" customHeight="1">
      <c r="A490" s="1" t="s">
        <v>128</v>
      </c>
      <c r="B490" s="3">
        <v>173</v>
      </c>
      <c r="C490" s="1" t="str">
        <f t="shared" si="6"/>
        <v>Renewable Power: Wind Power Generation: OtherData protection and privacy</v>
      </c>
      <c r="D490" s="1" t="s">
        <v>251</v>
      </c>
      <c r="E490" s="1" t="s">
        <v>11</v>
      </c>
      <c r="F490" s="1" t="s">
        <v>290</v>
      </c>
      <c r="G490" s="1">
        <v>0.5</v>
      </c>
      <c r="H490" s="1" t="e">
        <f t="shared" si="13"/>
        <v>#REF!</v>
      </c>
      <c r="I490" s="1" t="e">
        <v>#N/A</v>
      </c>
      <c r="J490" s="499">
        <v>1</v>
      </c>
    </row>
    <row r="491" spans="1:10" ht="15.75" customHeight="1">
      <c r="A491" s="1" t="s">
        <v>128</v>
      </c>
      <c r="B491" s="3">
        <v>176</v>
      </c>
      <c r="C491" s="1" t="str">
        <f t="shared" si="6"/>
        <v>Social InfrastructureData protection and privacy</v>
      </c>
      <c r="D491" s="1" t="s">
        <v>252</v>
      </c>
      <c r="E491" s="1" t="s">
        <v>11</v>
      </c>
      <c r="F491" s="1" t="s">
        <v>290</v>
      </c>
      <c r="G491" s="1">
        <v>1</v>
      </c>
      <c r="H491" s="1" t="e">
        <f t="shared" si="13"/>
        <v>#REF!</v>
      </c>
      <c r="I491" s="1" t="e">
        <v>#N/A</v>
      </c>
      <c r="J491" s="499">
        <v>2</v>
      </c>
    </row>
    <row r="492" spans="1:10" ht="15.75" customHeight="1">
      <c r="A492" s="1" t="s">
        <v>128</v>
      </c>
      <c r="B492" s="3">
        <v>190</v>
      </c>
      <c r="C492" s="1" t="str">
        <f t="shared" si="6"/>
        <v>Social Infrastructure: Defence ServicesData protection and privacy</v>
      </c>
      <c r="D492" s="1" t="s">
        <v>253</v>
      </c>
      <c r="E492" s="1" t="s">
        <v>11</v>
      </c>
      <c r="F492" s="1" t="s">
        <v>290</v>
      </c>
      <c r="G492" s="1">
        <v>1</v>
      </c>
      <c r="H492" s="1" t="e">
        <f t="shared" si="13"/>
        <v>#REF!</v>
      </c>
      <c r="I492" s="1" t="e">
        <v>#N/A</v>
      </c>
      <c r="J492" s="499">
        <v>2</v>
      </c>
    </row>
    <row r="493" spans="1:10" ht="15.75" customHeight="1">
      <c r="A493" s="1" t="s">
        <v>128</v>
      </c>
      <c r="B493" s="3">
        <v>197</v>
      </c>
      <c r="C493" s="1" t="str">
        <f t="shared" si="6"/>
        <v>Social Infrastructure: Defence Services: Barracks and AccommodationData protection and privacy</v>
      </c>
      <c r="D493" s="1" t="s">
        <v>254</v>
      </c>
      <c r="E493" s="1" t="s">
        <v>11</v>
      </c>
      <c r="F493" s="1" t="s">
        <v>290</v>
      </c>
      <c r="G493" s="1">
        <v>1</v>
      </c>
      <c r="H493" s="1" t="e">
        <f t="shared" si="13"/>
        <v>#REF!</v>
      </c>
      <c r="I493" s="1" t="e">
        <v>#N/A</v>
      </c>
      <c r="J493" s="499">
        <v>2</v>
      </c>
    </row>
    <row r="494" spans="1:10" ht="15.75" customHeight="1">
      <c r="A494" s="1" t="s">
        <v>128</v>
      </c>
      <c r="B494" s="3">
        <v>189</v>
      </c>
      <c r="C494" s="1" t="str">
        <f t="shared" si="6"/>
        <v>Social Infrastructure: Defence Services: OtherData protection and privacy</v>
      </c>
      <c r="D494" s="1" t="s">
        <v>256</v>
      </c>
      <c r="E494" s="1" t="s">
        <v>11</v>
      </c>
      <c r="F494" s="1" t="s">
        <v>290</v>
      </c>
      <c r="G494" s="1">
        <v>1</v>
      </c>
      <c r="H494" s="1" t="e">
        <f t="shared" si="13"/>
        <v>#REF!</v>
      </c>
      <c r="I494" s="1" t="e">
        <v>#N/A</v>
      </c>
      <c r="J494" s="499">
        <v>2</v>
      </c>
    </row>
    <row r="495" spans="1:10" ht="15.75" customHeight="1">
      <c r="A495" s="1" t="s">
        <v>128</v>
      </c>
      <c r="B495" s="3">
        <v>208</v>
      </c>
      <c r="C495" s="1" t="str">
        <f t="shared" si="6"/>
        <v>Social Infrastructure: Defence Services: Strategic Transport and RefuellingData protection and privacy</v>
      </c>
      <c r="D495" s="1" t="s">
        <v>257</v>
      </c>
      <c r="E495" s="1" t="s">
        <v>11</v>
      </c>
      <c r="F495" s="1" t="s">
        <v>290</v>
      </c>
      <c r="G495" s="1">
        <v>1</v>
      </c>
      <c r="H495" s="1" t="e">
        <f t="shared" si="13"/>
        <v>#REF!</v>
      </c>
      <c r="I495" s="1" t="e">
        <v>#N/A</v>
      </c>
      <c r="J495" s="499">
        <v>2</v>
      </c>
    </row>
    <row r="496" spans="1:10" ht="15.75" customHeight="1">
      <c r="A496" s="1" t="s">
        <v>128</v>
      </c>
      <c r="B496" s="3" t="s">
        <v>299</v>
      </c>
      <c r="C496" s="1" t="str">
        <f t="shared" si="6"/>
        <v>Social Infrastructure: Defence Services: Training FacilitiesData protection and privacy</v>
      </c>
      <c r="D496" s="1" t="s">
        <v>258</v>
      </c>
      <c r="E496" s="1" t="s">
        <v>11</v>
      </c>
      <c r="F496" s="1" t="s">
        <v>290</v>
      </c>
      <c r="G496" s="1">
        <v>1</v>
      </c>
      <c r="H496" s="1" t="e">
        <f t="shared" si="13"/>
        <v>#REF!</v>
      </c>
      <c r="I496" s="1" t="e">
        <v>#N/A</v>
      </c>
      <c r="J496" s="499">
        <v>2</v>
      </c>
    </row>
    <row r="497" spans="1:10" ht="15.75" customHeight="1">
      <c r="A497" s="1" t="s">
        <v>128</v>
      </c>
      <c r="B497" s="3">
        <v>72</v>
      </c>
      <c r="C497" s="1" t="str">
        <f t="shared" si="6"/>
        <v>Social Infrastructure: Education ServicesData protection and privacy</v>
      </c>
      <c r="D497" s="1" t="s">
        <v>259</v>
      </c>
      <c r="E497" s="1" t="s">
        <v>11</v>
      </c>
      <c r="F497" s="1" t="s">
        <v>290</v>
      </c>
      <c r="G497" s="1">
        <v>1</v>
      </c>
      <c r="H497" s="1" t="e">
        <f t="shared" si="13"/>
        <v>#REF!</v>
      </c>
      <c r="I497" s="1" t="e">
        <v>#N/A</v>
      </c>
      <c r="J497" s="499">
        <v>2</v>
      </c>
    </row>
    <row r="498" spans="1:10" ht="15.75" customHeight="1">
      <c r="A498" s="1" t="s">
        <v>128</v>
      </c>
      <c r="B498" s="3">
        <v>73</v>
      </c>
      <c r="C498" s="1" t="str">
        <f t="shared" si="6"/>
        <v>Social Infrastructure: Education Services: OtherData protection and privacy</v>
      </c>
      <c r="D498" s="1" t="s">
        <v>260</v>
      </c>
      <c r="E498" s="1" t="s">
        <v>11</v>
      </c>
      <c r="F498" s="1" t="s">
        <v>290</v>
      </c>
      <c r="G498" s="1">
        <v>1</v>
      </c>
      <c r="H498" s="1" t="e">
        <f t="shared" si="13"/>
        <v>#REF!</v>
      </c>
      <c r="I498" s="1" t="e">
        <v>#N/A</v>
      </c>
      <c r="J498" s="499">
        <v>2</v>
      </c>
    </row>
    <row r="499" spans="1:10" ht="15.75" customHeight="1">
      <c r="A499" s="1" t="s">
        <v>128</v>
      </c>
      <c r="B499" s="3">
        <v>74</v>
      </c>
      <c r="C499" s="1" t="str">
        <f t="shared" si="6"/>
        <v>Social Infrastructure: Education Services: Schools (Classes and Sports Facilities)Data protection and privacy</v>
      </c>
      <c r="D499" s="1" t="s">
        <v>262</v>
      </c>
      <c r="E499" s="1" t="s">
        <v>11</v>
      </c>
      <c r="F499" s="1" t="s">
        <v>290</v>
      </c>
      <c r="G499" s="1">
        <v>1</v>
      </c>
      <c r="H499" s="1" t="e">
        <f t="shared" si="13"/>
        <v>#REF!</v>
      </c>
      <c r="I499" s="1" t="e">
        <v>#N/A</v>
      </c>
      <c r="J499" s="499">
        <v>2</v>
      </c>
    </row>
    <row r="500" spans="1:10" ht="15.75" customHeight="1">
      <c r="A500" s="1" t="s">
        <v>128</v>
      </c>
      <c r="B500" s="3">
        <v>75</v>
      </c>
      <c r="C500" s="1" t="str">
        <f t="shared" si="6"/>
        <v>Social Infrastructure: Education Services: Student AccommodationData protection and privacy</v>
      </c>
      <c r="D500" s="1" t="s">
        <v>263</v>
      </c>
      <c r="E500" s="1" t="s">
        <v>11</v>
      </c>
      <c r="F500" s="1" t="s">
        <v>290</v>
      </c>
      <c r="G500" s="1">
        <v>1</v>
      </c>
      <c r="H500" s="1" t="e">
        <f t="shared" si="13"/>
        <v>#REF!</v>
      </c>
      <c r="I500" s="1" t="e">
        <v>#N/A</v>
      </c>
      <c r="J500" s="499">
        <v>2</v>
      </c>
    </row>
    <row r="501" spans="1:10" ht="15.75" customHeight="1">
      <c r="A501" s="1" t="s">
        <v>128</v>
      </c>
      <c r="B501" s="3">
        <v>230</v>
      </c>
      <c r="C501" s="1" t="str">
        <f t="shared" si="6"/>
        <v>Social Infrastructure: Education Services: Universities (Classes, Labs, Administration Buildings)Data protection and privacy</v>
      </c>
      <c r="D501" s="1" t="s">
        <v>264</v>
      </c>
      <c r="E501" s="1" t="s">
        <v>11</v>
      </c>
      <c r="F501" s="1" t="s">
        <v>290</v>
      </c>
      <c r="G501" s="1">
        <v>1</v>
      </c>
      <c r="H501" s="1" t="e">
        <f t="shared" si="13"/>
        <v>#REF!</v>
      </c>
      <c r="I501" s="1" t="e">
        <v>#N/A</v>
      </c>
      <c r="J501" s="499">
        <v>2</v>
      </c>
    </row>
    <row r="502" spans="1:10" ht="15.75" customHeight="1">
      <c r="A502" s="1" t="s">
        <v>128</v>
      </c>
      <c r="B502" s="3">
        <v>76</v>
      </c>
      <c r="C502" s="1" t="str">
        <f t="shared" si="6"/>
        <v>Social Infrastructure: Government ServicesData protection and privacy</v>
      </c>
      <c r="D502" s="1" t="s">
        <v>265</v>
      </c>
      <c r="E502" s="1" t="s">
        <v>11</v>
      </c>
      <c r="F502" s="1" t="s">
        <v>290</v>
      </c>
      <c r="G502" s="1">
        <v>1</v>
      </c>
      <c r="H502" s="1" t="e">
        <f t="shared" si="13"/>
        <v>#REF!</v>
      </c>
      <c r="I502" s="1" t="e">
        <v>#N/A</v>
      </c>
      <c r="J502" s="499">
        <v>2</v>
      </c>
    </row>
    <row r="503" spans="1:10" ht="15.75" customHeight="1">
      <c r="A503" s="1" t="s">
        <v>128</v>
      </c>
      <c r="B503" s="3">
        <v>133</v>
      </c>
      <c r="C503" s="1" t="str">
        <f t="shared" si="6"/>
        <v>Social Infrastructure: Government Services: Courts of JusticeData protection and privacy</v>
      </c>
      <c r="D503" s="1" t="s">
        <v>266</v>
      </c>
      <c r="E503" s="1" t="s">
        <v>11</v>
      </c>
      <c r="F503" s="1" t="s">
        <v>290</v>
      </c>
      <c r="G503" s="1">
        <v>1</v>
      </c>
      <c r="H503" s="1" t="e">
        <f t="shared" si="13"/>
        <v>#REF!</v>
      </c>
      <c r="I503" s="1" t="e">
        <v>#N/A</v>
      </c>
      <c r="J503" s="499">
        <v>2</v>
      </c>
    </row>
    <row r="504" spans="1:10" ht="15.75" customHeight="1">
      <c r="A504" s="1" t="s">
        <v>128</v>
      </c>
      <c r="B504" s="3">
        <v>177</v>
      </c>
      <c r="C504" s="1" t="str">
        <f t="shared" si="6"/>
        <v>Social Infrastructure: Government Services: Government Buildings and Office AccommodationData protection and privacy</v>
      </c>
      <c r="D504" s="1" t="s">
        <v>267</v>
      </c>
      <c r="E504" s="1" t="s">
        <v>11</v>
      </c>
      <c r="F504" s="1" t="s">
        <v>290</v>
      </c>
      <c r="G504" s="1">
        <v>1</v>
      </c>
      <c r="H504" s="1" t="e">
        <f t="shared" si="13"/>
        <v>#REF!</v>
      </c>
      <c r="I504" s="1" t="e">
        <v>#N/A</v>
      </c>
      <c r="J504" s="499">
        <v>2</v>
      </c>
    </row>
    <row r="505" spans="1:10" ht="15.75" customHeight="1">
      <c r="A505" s="1" t="s">
        <v>128</v>
      </c>
      <c r="B505" s="3">
        <v>178</v>
      </c>
      <c r="C505" s="1" t="str">
        <f t="shared" si="6"/>
        <v>Social Infrastructure: Government Services: OtherData protection and privacy</v>
      </c>
      <c r="D505" s="1" t="s">
        <v>268</v>
      </c>
      <c r="E505" s="1" t="s">
        <v>11</v>
      </c>
      <c r="F505" s="1" t="s">
        <v>290</v>
      </c>
      <c r="G505" s="1">
        <v>1</v>
      </c>
      <c r="H505" s="1" t="e">
        <f t="shared" si="13"/>
        <v>#REF!</v>
      </c>
      <c r="I505" s="1" t="e">
        <v>#N/A</v>
      </c>
      <c r="J505" s="499">
        <v>2</v>
      </c>
    </row>
    <row r="506" spans="1:10" ht="15.75" customHeight="1">
      <c r="A506" s="1" t="s">
        <v>128</v>
      </c>
      <c r="B506" s="3">
        <v>179</v>
      </c>
      <c r="C506" s="1" t="str">
        <f t="shared" si="6"/>
        <v>Social Infrastructure: Government Services: Police Stations and FacilitiesData protection and privacy</v>
      </c>
      <c r="D506" s="1" t="s">
        <v>270</v>
      </c>
      <c r="E506" s="1" t="s">
        <v>11</v>
      </c>
      <c r="F506" s="1" t="s">
        <v>290</v>
      </c>
      <c r="G506" s="1">
        <v>1</v>
      </c>
      <c r="H506" s="1" t="e">
        <f t="shared" si="13"/>
        <v>#REF!</v>
      </c>
      <c r="I506" s="1" t="e">
        <v>#N/A</v>
      </c>
      <c r="J506" s="499">
        <v>2</v>
      </c>
    </row>
    <row r="507" spans="1:10" ht="15.75" customHeight="1">
      <c r="A507" s="1" t="s">
        <v>128</v>
      </c>
      <c r="B507" s="3">
        <v>180</v>
      </c>
      <c r="C507" s="1" t="str">
        <f t="shared" si="6"/>
        <v>Social Infrastructure: Government Services: PrisonsData protection and privacy</v>
      </c>
      <c r="D507" s="1" t="s">
        <v>271</v>
      </c>
      <c r="E507" s="1" t="s">
        <v>11</v>
      </c>
      <c r="F507" s="1" t="s">
        <v>290</v>
      </c>
      <c r="G507" s="1">
        <v>1</v>
      </c>
      <c r="H507" s="1" t="e">
        <f t="shared" si="13"/>
        <v>#REF!</v>
      </c>
      <c r="I507" s="1" t="e">
        <v>#N/A</v>
      </c>
      <c r="J507" s="499">
        <v>2</v>
      </c>
    </row>
    <row r="508" spans="1:10" ht="15.75" customHeight="1">
      <c r="A508" s="1" t="s">
        <v>128</v>
      </c>
      <c r="B508" s="3">
        <v>232</v>
      </c>
      <c r="C508" s="1" t="str">
        <f t="shared" si="6"/>
        <v>Social Infrastructure: Government Services: Social AccommodationData protection and privacy</v>
      </c>
      <c r="D508" s="1" t="s">
        <v>272</v>
      </c>
      <c r="E508" s="1" t="s">
        <v>11</v>
      </c>
      <c r="F508" s="1" t="s">
        <v>290</v>
      </c>
      <c r="G508" s="1">
        <v>1</v>
      </c>
      <c r="H508" s="1" t="e">
        <f t="shared" si="13"/>
        <v>#REF!</v>
      </c>
      <c r="I508" s="1" t="e">
        <v>#N/A</v>
      </c>
      <c r="J508" s="499">
        <v>2</v>
      </c>
    </row>
    <row r="509" spans="1:10" ht="15.75" customHeight="1">
      <c r="A509" s="1" t="s">
        <v>128</v>
      </c>
      <c r="B509" s="3">
        <v>134</v>
      </c>
      <c r="C509" s="1" t="str">
        <f t="shared" si="6"/>
        <v>Social Infrastructure: Government Services: Street LightingData protection and privacy</v>
      </c>
      <c r="D509" s="1" t="s">
        <v>273</v>
      </c>
      <c r="E509" s="1" t="s">
        <v>11</v>
      </c>
      <c r="F509" s="1" t="s">
        <v>290</v>
      </c>
      <c r="G509" s="1">
        <v>1</v>
      </c>
      <c r="H509" s="1" t="e">
        <f t="shared" si="13"/>
        <v>#REF!</v>
      </c>
      <c r="I509" s="1" t="e">
        <v>#N/A</v>
      </c>
      <c r="J509" s="499">
        <v>2</v>
      </c>
    </row>
    <row r="510" spans="1:10" ht="15.75" customHeight="1">
      <c r="A510" s="1" t="s">
        <v>128</v>
      </c>
      <c r="B510" s="3">
        <v>181</v>
      </c>
      <c r="C510" s="1" t="str">
        <f t="shared" si="6"/>
        <v>Social Infrastructure: Health and Social Care ServicesData protection and privacy</v>
      </c>
      <c r="D510" s="1" t="s">
        <v>274</v>
      </c>
      <c r="E510" s="1" t="s">
        <v>11</v>
      </c>
      <c r="F510" s="1" t="s">
        <v>290</v>
      </c>
      <c r="G510" s="1">
        <v>1</v>
      </c>
      <c r="H510" s="1" t="e">
        <f t="shared" si="13"/>
        <v>#REF!</v>
      </c>
      <c r="I510" s="1" t="e">
        <v>#N/A</v>
      </c>
      <c r="J510" s="499">
        <v>2</v>
      </c>
    </row>
    <row r="511" spans="1:10" ht="15.75" customHeight="1">
      <c r="A511" s="1" t="s">
        <v>128</v>
      </c>
      <c r="B511" s="3">
        <v>182</v>
      </c>
      <c r="C511" s="1" t="str">
        <f t="shared" si="6"/>
        <v>Social Infrastructure: Health and Social Care Services: ClinicsData protection and privacy</v>
      </c>
      <c r="D511" s="1" t="s">
        <v>276</v>
      </c>
      <c r="E511" s="1" t="s">
        <v>11</v>
      </c>
      <c r="F511" s="1" t="s">
        <v>290</v>
      </c>
      <c r="G511" s="1">
        <v>1</v>
      </c>
      <c r="H511" s="1" t="e">
        <f t="shared" si="13"/>
        <v>#REF!</v>
      </c>
      <c r="I511" s="1" t="e">
        <v>#N/A</v>
      </c>
      <c r="J511" s="499">
        <v>2</v>
      </c>
    </row>
    <row r="512" spans="1:10" ht="15.75" customHeight="1">
      <c r="A512" s="1" t="s">
        <v>128</v>
      </c>
      <c r="B512" s="3">
        <v>183</v>
      </c>
      <c r="C512" s="1" t="str">
        <f t="shared" ref="C512:C766" si="14">CONCATENATE(D512,F512)</f>
        <v>Social Infrastructure: Health and Social Care Services: CrematoriumData protection and privacy</v>
      </c>
      <c r="D512" s="1" t="s">
        <v>278</v>
      </c>
      <c r="F512" s="1" t="s">
        <v>290</v>
      </c>
      <c r="H512" s="1">
        <v>2</v>
      </c>
      <c r="I512" s="1" t="e">
        <v>#N/A</v>
      </c>
      <c r="J512" s="499">
        <v>0.5</v>
      </c>
    </row>
    <row r="513" spans="1:10" ht="15.75" customHeight="1">
      <c r="A513" s="1" t="s">
        <v>128</v>
      </c>
      <c r="B513" s="3">
        <v>231</v>
      </c>
      <c r="C513" s="1" t="str">
        <f t="shared" si="14"/>
        <v>Social Infrastructure: Health and Social Care Services: HospitalsData protection and privacy</v>
      </c>
      <c r="D513" s="1" t="s">
        <v>280</v>
      </c>
      <c r="E513" s="1" t="s">
        <v>11</v>
      </c>
      <c r="F513" s="1" t="s">
        <v>290</v>
      </c>
      <c r="G513" s="1">
        <v>1</v>
      </c>
      <c r="H513" s="1" t="e">
        <f t="shared" ref="H513:H543" si="15">VLOOKUP(D513,#REF!,9,FALSE)</f>
        <v>#REF!</v>
      </c>
      <c r="I513" s="1" t="e">
        <v>#N/A</v>
      </c>
      <c r="J513" s="499">
        <v>2</v>
      </c>
    </row>
    <row r="514" spans="1:10" ht="15.75" customHeight="1">
      <c r="A514" s="1" t="s">
        <v>128</v>
      </c>
      <c r="B514" s="3" t="s">
        <v>315</v>
      </c>
      <c r="C514" s="1" t="str">
        <f t="shared" si="14"/>
        <v>Social Infrastructure: Health and Social Care Services: OtherData protection and privacy</v>
      </c>
      <c r="D514" s="1" t="s">
        <v>281</v>
      </c>
      <c r="E514" s="1" t="s">
        <v>11</v>
      </c>
      <c r="F514" s="1" t="s">
        <v>290</v>
      </c>
      <c r="G514" s="1">
        <v>1</v>
      </c>
      <c r="H514" s="1" t="e">
        <f t="shared" si="15"/>
        <v>#REF!</v>
      </c>
      <c r="I514" s="1" t="e">
        <v>#N/A</v>
      </c>
      <c r="J514" s="499">
        <v>2</v>
      </c>
    </row>
    <row r="515" spans="1:10" ht="15.75" customHeight="1">
      <c r="A515" s="1" t="s">
        <v>128</v>
      </c>
      <c r="B515" s="3">
        <v>39</v>
      </c>
      <c r="C515" s="1" t="str">
        <f t="shared" si="14"/>
        <v>Social Infrastructure: Health and Social Care Services: Residential and Assisted LivingData protection and privacy</v>
      </c>
      <c r="D515" s="1" t="s">
        <v>282</v>
      </c>
      <c r="E515" s="1" t="s">
        <v>11</v>
      </c>
      <c r="F515" s="1" t="s">
        <v>290</v>
      </c>
      <c r="G515" s="1">
        <v>1</v>
      </c>
      <c r="H515" s="1" t="e">
        <f t="shared" si="15"/>
        <v>#REF!</v>
      </c>
      <c r="I515" s="1" t="e">
        <v>#N/A</v>
      </c>
      <c r="J515" s="499">
        <v>2</v>
      </c>
    </row>
    <row r="516" spans="1:10" ht="15.75" customHeight="1">
      <c r="A516" s="1" t="s">
        <v>128</v>
      </c>
      <c r="B516" s="3">
        <v>40</v>
      </c>
      <c r="C516" s="1" t="str">
        <f t="shared" si="14"/>
        <v>Social Infrastructure: Other: Data protection and privacy</v>
      </c>
      <c r="D516" s="1" t="s">
        <v>769</v>
      </c>
      <c r="E516" s="1" t="s">
        <v>11</v>
      </c>
      <c r="F516" s="1" t="s">
        <v>290</v>
      </c>
      <c r="G516" s="1">
        <v>1</v>
      </c>
      <c r="H516" s="1" t="e">
        <f t="shared" si="15"/>
        <v>#REF!</v>
      </c>
      <c r="I516" s="1" t="e">
        <v>#N/A</v>
      </c>
      <c r="J516" s="499">
        <v>2</v>
      </c>
    </row>
    <row r="517" spans="1:10" ht="15.75" customHeight="1">
      <c r="A517" s="1" t="s">
        <v>128</v>
      </c>
      <c r="B517" s="3" t="s">
        <v>133</v>
      </c>
      <c r="C517" s="1" t="str">
        <f t="shared" si="14"/>
        <v>Social Infrastructure: Recreational FacilitiesData protection and privacy</v>
      </c>
      <c r="D517" s="1" t="s">
        <v>285</v>
      </c>
      <c r="E517" s="1" t="s">
        <v>11</v>
      </c>
      <c r="F517" s="1" t="s">
        <v>290</v>
      </c>
      <c r="G517" s="1">
        <v>1</v>
      </c>
      <c r="H517" s="1" t="e">
        <f t="shared" si="15"/>
        <v>#REF!</v>
      </c>
      <c r="I517" s="1" t="e">
        <v>#N/A</v>
      </c>
      <c r="J517" s="499">
        <v>2</v>
      </c>
    </row>
    <row r="518" spans="1:10" ht="15.75" customHeight="1">
      <c r="A518" s="1" t="s">
        <v>128</v>
      </c>
      <c r="B518" s="3">
        <v>130</v>
      </c>
      <c r="C518" s="1" t="str">
        <f t="shared" si="14"/>
        <v>Social Infrastructure: Recreational Facilities: Amusement ParksData protection and privacy</v>
      </c>
      <c r="D518" s="1" t="s">
        <v>286</v>
      </c>
      <c r="E518" s="1" t="s">
        <v>11</v>
      </c>
      <c r="F518" s="1" t="s">
        <v>290</v>
      </c>
      <c r="G518" s="1">
        <v>1</v>
      </c>
      <c r="H518" s="1" t="e">
        <f t="shared" si="15"/>
        <v>#REF!</v>
      </c>
      <c r="I518" s="1" t="e">
        <v>#N/A</v>
      </c>
      <c r="J518" s="499">
        <v>2</v>
      </c>
    </row>
    <row r="519" spans="1:10" ht="15.75" customHeight="1">
      <c r="A519" s="1" t="s">
        <v>128</v>
      </c>
      <c r="B519" s="3">
        <v>168</v>
      </c>
      <c r="C519" s="1" t="str">
        <f t="shared" si="14"/>
        <v>Social Infrastructure: Recreational Facilities: Arts, Libraries and MuseumsData protection and privacy</v>
      </c>
      <c r="D519" s="1" t="s">
        <v>288</v>
      </c>
      <c r="E519" s="1" t="s">
        <v>11</v>
      </c>
      <c r="F519" s="1" t="s">
        <v>290</v>
      </c>
      <c r="G519" s="1">
        <v>1</v>
      </c>
      <c r="H519" s="1" t="e">
        <f t="shared" si="15"/>
        <v>#REF!</v>
      </c>
      <c r="I519" s="1" t="e">
        <v>#N/A</v>
      </c>
      <c r="J519" s="499">
        <v>2</v>
      </c>
    </row>
    <row r="520" spans="1:10" ht="15.75" customHeight="1">
      <c r="A520" s="1" t="s">
        <v>128</v>
      </c>
      <c r="B520" s="3">
        <v>169</v>
      </c>
      <c r="C520" s="1" t="str">
        <f t="shared" si="14"/>
        <v>Social Infrastructure: Recreational Facilities: Convention and Exhibition CentersData protection and privacy</v>
      </c>
      <c r="D520" s="1" t="s">
        <v>289</v>
      </c>
      <c r="E520" s="1" t="s">
        <v>11</v>
      </c>
      <c r="F520" s="1" t="s">
        <v>290</v>
      </c>
      <c r="G520" s="1">
        <v>1</v>
      </c>
      <c r="H520" s="1" t="e">
        <f t="shared" si="15"/>
        <v>#REF!</v>
      </c>
      <c r="I520" s="1" t="e">
        <v>#N/A</v>
      </c>
      <c r="J520" s="499">
        <v>2</v>
      </c>
    </row>
    <row r="521" spans="1:10" ht="15.75" customHeight="1">
      <c r="A521" s="1" t="s">
        <v>128</v>
      </c>
      <c r="B521" s="3">
        <v>14</v>
      </c>
      <c r="C521" s="1" t="str">
        <f t="shared" si="14"/>
        <v>Social Infrastructure: Recreational Facilities: OtherData protection and privacy</v>
      </c>
      <c r="D521" s="1" t="s">
        <v>291</v>
      </c>
      <c r="E521" s="1" t="s">
        <v>11</v>
      </c>
      <c r="F521" s="1" t="s">
        <v>290</v>
      </c>
      <c r="G521" s="1">
        <v>1</v>
      </c>
      <c r="H521" s="1" t="e">
        <f t="shared" si="15"/>
        <v>#REF!</v>
      </c>
      <c r="I521" s="1" t="e">
        <v>#N/A</v>
      </c>
      <c r="J521" s="499">
        <v>2</v>
      </c>
    </row>
    <row r="522" spans="1:10" ht="15.75" customHeight="1">
      <c r="A522" s="1" t="s">
        <v>128</v>
      </c>
      <c r="B522" s="3">
        <v>170</v>
      </c>
      <c r="C522" s="1" t="str">
        <f t="shared" si="14"/>
        <v>Social Infrastructure: Recreational Facilities: Public Parks and gardensData protection and privacy</v>
      </c>
      <c r="D522" s="1" t="s">
        <v>292</v>
      </c>
      <c r="E522" s="1" t="s">
        <v>11</v>
      </c>
      <c r="F522" s="1" t="s">
        <v>290</v>
      </c>
      <c r="G522" s="1">
        <v>1</v>
      </c>
      <c r="H522" s="1" t="e">
        <f t="shared" si="15"/>
        <v>#REF!</v>
      </c>
      <c r="I522" s="1" t="e">
        <v>#N/A</v>
      </c>
      <c r="J522" s="499">
        <v>2</v>
      </c>
    </row>
    <row r="523" spans="1:10" ht="15.75" customHeight="1">
      <c r="A523" s="1" t="s">
        <v>128</v>
      </c>
      <c r="B523" s="3">
        <v>131</v>
      </c>
      <c r="C523" s="1" t="str">
        <f t="shared" si="14"/>
        <v>Social Infrastructure: Recreational Facilities: Stadiums and Sports CentersData protection and privacy</v>
      </c>
      <c r="D523" s="1" t="s">
        <v>293</v>
      </c>
      <c r="E523" s="1" t="s">
        <v>11</v>
      </c>
      <c r="F523" s="1" t="s">
        <v>290</v>
      </c>
      <c r="G523" s="1">
        <v>1</v>
      </c>
      <c r="H523" s="1" t="e">
        <f t="shared" si="15"/>
        <v>#REF!</v>
      </c>
      <c r="I523" s="1" t="e">
        <v>#N/A</v>
      </c>
      <c r="J523" s="499">
        <v>2</v>
      </c>
    </row>
    <row r="524" spans="1:10" ht="15.75" customHeight="1">
      <c r="A524" s="1" t="s">
        <v>128</v>
      </c>
      <c r="B524" s="3">
        <v>115</v>
      </c>
      <c r="C524" s="1" t="str">
        <f t="shared" si="14"/>
        <v>TransportData protection and privacy</v>
      </c>
      <c r="D524" s="1" t="s">
        <v>294</v>
      </c>
      <c r="E524" s="1" t="s">
        <v>11</v>
      </c>
      <c r="F524" s="1" t="s">
        <v>290</v>
      </c>
      <c r="G524" s="1">
        <v>0.5</v>
      </c>
      <c r="H524" s="1" t="e">
        <f t="shared" si="15"/>
        <v>#REF!</v>
      </c>
      <c r="I524" s="1" t="e">
        <v>#N/A</v>
      </c>
      <c r="J524" s="499">
        <v>1</v>
      </c>
    </row>
    <row r="525" spans="1:10" ht="15.75" customHeight="1">
      <c r="A525" s="1" t="s">
        <v>128</v>
      </c>
      <c r="B525" s="3">
        <v>212</v>
      </c>
      <c r="C525" s="1" t="str">
        <f t="shared" si="14"/>
        <v>Transport: Airport CompaniesData protection and privacy</v>
      </c>
      <c r="D525" s="1" t="s">
        <v>296</v>
      </c>
      <c r="E525" s="1" t="s">
        <v>11</v>
      </c>
      <c r="F525" s="1" t="s">
        <v>290</v>
      </c>
      <c r="G525" s="1">
        <v>1</v>
      </c>
      <c r="H525" s="1" t="e">
        <f t="shared" si="15"/>
        <v>#REF!</v>
      </c>
      <c r="I525" s="1" t="e">
        <v>#N/A</v>
      </c>
      <c r="J525" s="499">
        <v>2</v>
      </c>
    </row>
    <row r="526" spans="1:10" ht="15.75" customHeight="1">
      <c r="A526" s="1" t="s">
        <v>128</v>
      </c>
      <c r="B526" s="3" t="s">
        <v>145</v>
      </c>
      <c r="C526" s="1" t="str">
        <f t="shared" si="14"/>
        <v>Transport: Airport Companies: AirportData protection and privacy</v>
      </c>
      <c r="D526" s="1" t="s">
        <v>297</v>
      </c>
      <c r="E526" s="1" t="s">
        <v>11</v>
      </c>
      <c r="F526" s="1" t="s">
        <v>290</v>
      </c>
      <c r="G526" s="1">
        <v>1</v>
      </c>
      <c r="H526" s="1" t="e">
        <f t="shared" si="15"/>
        <v>#REF!</v>
      </c>
      <c r="I526" s="1" t="e">
        <v>#N/A</v>
      </c>
      <c r="J526" s="499">
        <v>2</v>
      </c>
    </row>
    <row r="527" spans="1:10" ht="15.75" customHeight="1">
      <c r="A527" s="1" t="s">
        <v>128</v>
      </c>
      <c r="B527" s="3">
        <v>120</v>
      </c>
      <c r="C527" s="1" t="str">
        <f t="shared" si="14"/>
        <v>Transport: Airport Companies: OtherData protection and privacy</v>
      </c>
      <c r="D527" s="1" t="s">
        <v>298</v>
      </c>
      <c r="E527" s="1" t="s">
        <v>11</v>
      </c>
      <c r="F527" s="1" t="s">
        <v>290</v>
      </c>
      <c r="G527" s="1">
        <v>1</v>
      </c>
      <c r="H527" s="1" t="e">
        <f t="shared" si="15"/>
        <v>#REF!</v>
      </c>
      <c r="I527" s="1" t="e">
        <v>#N/A</v>
      </c>
      <c r="J527" s="499">
        <v>2</v>
      </c>
    </row>
    <row r="528" spans="1:10" ht="15.75" customHeight="1">
      <c r="A528" s="1" t="s">
        <v>128</v>
      </c>
      <c r="B528" s="3">
        <v>127</v>
      </c>
      <c r="C528" s="1" t="str">
        <f t="shared" si="14"/>
        <v>Transport: Car Park CompaniesData protection and privacy</v>
      </c>
      <c r="D528" s="1" t="s">
        <v>300</v>
      </c>
      <c r="E528" s="1" t="s">
        <v>11</v>
      </c>
      <c r="F528" s="1" t="s">
        <v>290</v>
      </c>
      <c r="G528" s="1">
        <v>0.5</v>
      </c>
      <c r="H528" s="1" t="e">
        <f t="shared" si="15"/>
        <v>#REF!</v>
      </c>
      <c r="I528" s="1" t="e">
        <v>#N/A</v>
      </c>
      <c r="J528" s="499">
        <v>1</v>
      </c>
    </row>
    <row r="529" spans="1:10" ht="15.75" customHeight="1">
      <c r="A529" s="1" t="s">
        <v>128</v>
      </c>
      <c r="B529" s="3">
        <v>204</v>
      </c>
      <c r="C529" s="1" t="str">
        <f t="shared" si="14"/>
        <v>Transport: Car Park Companies: Car ParkData protection and privacy</v>
      </c>
      <c r="D529" s="1" t="s">
        <v>301</v>
      </c>
      <c r="E529" s="1" t="s">
        <v>11</v>
      </c>
      <c r="F529" s="1" t="s">
        <v>290</v>
      </c>
      <c r="G529" s="1">
        <v>0.5</v>
      </c>
      <c r="H529" s="1" t="e">
        <f t="shared" si="15"/>
        <v>#REF!</v>
      </c>
      <c r="I529" s="1" t="e">
        <v>#N/A</v>
      </c>
      <c r="J529" s="499">
        <v>1</v>
      </c>
    </row>
    <row r="530" spans="1:10" ht="15.75" customHeight="1">
      <c r="A530" s="1" t="s">
        <v>128</v>
      </c>
      <c r="B530" s="3">
        <v>191</v>
      </c>
      <c r="C530" s="1" t="str">
        <f t="shared" si="14"/>
        <v>Transport: Car Park Companies: OtherData protection and privacy</v>
      </c>
      <c r="D530" s="1" t="s">
        <v>302</v>
      </c>
      <c r="E530" s="1" t="s">
        <v>11</v>
      </c>
      <c r="F530" s="1" t="s">
        <v>290</v>
      </c>
      <c r="G530" s="1">
        <v>0.5</v>
      </c>
      <c r="H530" s="1" t="e">
        <f t="shared" si="15"/>
        <v>#REF!</v>
      </c>
      <c r="I530" s="1" t="e">
        <v>#N/A</v>
      </c>
      <c r="J530" s="499">
        <v>1</v>
      </c>
    </row>
    <row r="531" spans="1:10" ht="15.75" customHeight="1">
      <c r="A531" s="1" t="s">
        <v>128</v>
      </c>
      <c r="B531" s="3">
        <v>234</v>
      </c>
      <c r="C531" s="1" t="str">
        <f t="shared" si="14"/>
        <v>Transport: Other: Data protection and privacy</v>
      </c>
      <c r="D531" s="1" t="s">
        <v>770</v>
      </c>
      <c r="E531" s="1" t="s">
        <v>11</v>
      </c>
      <c r="F531" s="1" t="s">
        <v>290</v>
      </c>
      <c r="G531" s="1">
        <v>0.5</v>
      </c>
      <c r="H531" s="1" t="e">
        <f t="shared" si="15"/>
        <v>#REF!</v>
      </c>
      <c r="I531" s="1" t="e">
        <v>#N/A</v>
      </c>
      <c r="J531" s="499">
        <v>1</v>
      </c>
    </row>
    <row r="532" spans="1:10" ht="15.75" customHeight="1">
      <c r="A532" s="1" t="s">
        <v>128</v>
      </c>
      <c r="B532" s="3">
        <v>233</v>
      </c>
      <c r="C532" s="1" t="str">
        <f t="shared" si="14"/>
        <v>Transport: Other TransportData protection and privacy</v>
      </c>
      <c r="D532" s="1" t="s">
        <v>303</v>
      </c>
      <c r="E532" s="1" t="s">
        <v>11</v>
      </c>
      <c r="F532" s="1" t="s">
        <v>290</v>
      </c>
      <c r="G532" s="1">
        <v>0.5</v>
      </c>
      <c r="H532" s="1" t="e">
        <f t="shared" si="15"/>
        <v>#REF!</v>
      </c>
      <c r="I532" s="1" t="e">
        <v>#N/A</v>
      </c>
      <c r="J532" s="499">
        <v>1</v>
      </c>
    </row>
    <row r="533" spans="1:10" ht="15.75" customHeight="1">
      <c r="A533" s="1" t="s">
        <v>128</v>
      </c>
      <c r="B533" s="3">
        <v>110</v>
      </c>
      <c r="C533" s="1" t="str">
        <f t="shared" si="14"/>
        <v>Transport: Water Transport Companies: Inland Water TransportData protection and privacy</v>
      </c>
      <c r="D533" s="4" t="s">
        <v>2076</v>
      </c>
      <c r="E533" s="1" t="s">
        <v>11</v>
      </c>
      <c r="F533" s="1" t="s">
        <v>290</v>
      </c>
      <c r="G533" s="1">
        <v>0.5</v>
      </c>
      <c r="H533" s="1" t="e">
        <f t="shared" si="15"/>
        <v>#REF!</v>
      </c>
      <c r="I533" s="1" t="e">
        <v>#N/A</v>
      </c>
      <c r="J533" s="499">
        <v>1</v>
      </c>
    </row>
    <row r="534" spans="1:10" ht="15.75" customHeight="1">
      <c r="A534" s="1" t="s">
        <v>128</v>
      </c>
      <c r="B534" s="3">
        <v>128</v>
      </c>
      <c r="C534" s="1" t="str">
        <f t="shared" si="14"/>
        <v>Transport: Other Transport: IntermodalData protection and privacy</v>
      </c>
      <c r="D534" s="1" t="s">
        <v>304</v>
      </c>
      <c r="E534" s="1" t="s">
        <v>11</v>
      </c>
      <c r="F534" s="1" t="s">
        <v>290</v>
      </c>
      <c r="G534" s="1">
        <v>0.5</v>
      </c>
      <c r="H534" s="1" t="e">
        <f t="shared" si="15"/>
        <v>#REF!</v>
      </c>
      <c r="I534" s="1" t="e">
        <v>#N/A</v>
      </c>
      <c r="J534" s="499">
        <v>1</v>
      </c>
    </row>
    <row r="535" spans="1:10" ht="15.75" customHeight="1">
      <c r="A535" s="1" t="s">
        <v>128</v>
      </c>
      <c r="B535" s="3">
        <v>167</v>
      </c>
      <c r="C535" s="1" t="str">
        <f t="shared" si="14"/>
        <v>Transport: Other Transport: OtherData protection and privacy</v>
      </c>
      <c r="D535" s="1" t="s">
        <v>305</v>
      </c>
      <c r="E535" s="1" t="s">
        <v>11</v>
      </c>
      <c r="F535" s="1" t="s">
        <v>290</v>
      </c>
      <c r="G535" s="1">
        <v>0.5</v>
      </c>
      <c r="H535" s="1" t="e">
        <f t="shared" si="15"/>
        <v>#REF!</v>
      </c>
      <c r="I535" s="1" t="e">
        <v>#N/A</v>
      </c>
      <c r="J535" s="499">
        <v>1</v>
      </c>
    </row>
    <row r="536" spans="1:10" ht="15.75" customHeight="1">
      <c r="A536" s="1" t="s">
        <v>128</v>
      </c>
      <c r="B536" s="3">
        <v>165</v>
      </c>
      <c r="C536" s="1" t="str">
        <f t="shared" si="14"/>
        <v>Transport: Other Transport: Sea and Coastal ShippingData protection and privacy</v>
      </c>
      <c r="D536" s="1" t="s">
        <v>48</v>
      </c>
      <c r="E536" s="1" t="s">
        <v>11</v>
      </c>
      <c r="F536" s="1" t="s">
        <v>290</v>
      </c>
      <c r="G536" s="1">
        <v>0.5</v>
      </c>
      <c r="H536" s="1" t="e">
        <f t="shared" si="15"/>
        <v>#REF!</v>
      </c>
      <c r="I536" s="1" t="e">
        <v>#N/A</v>
      </c>
      <c r="J536" s="499">
        <v>1</v>
      </c>
    </row>
    <row r="537" spans="1:10" ht="15.75" customHeight="1">
      <c r="A537" s="1" t="s">
        <v>128</v>
      </c>
      <c r="B537" s="3">
        <v>166</v>
      </c>
      <c r="C537" s="1" t="str">
        <f t="shared" si="14"/>
        <v>Transport: Port CompaniesData protection and privacy</v>
      </c>
      <c r="D537" s="1" t="s">
        <v>306</v>
      </c>
      <c r="E537" s="1" t="s">
        <v>11</v>
      </c>
      <c r="F537" s="1" t="s">
        <v>290</v>
      </c>
      <c r="G537" s="1">
        <v>0.5</v>
      </c>
      <c r="H537" s="1" t="e">
        <f t="shared" si="15"/>
        <v>#REF!</v>
      </c>
      <c r="I537" s="1" t="e">
        <v>#N/A</v>
      </c>
      <c r="J537" s="499">
        <v>1</v>
      </c>
    </row>
    <row r="538" spans="1:10" ht="15.75" customHeight="1">
      <c r="A538" s="1" t="s">
        <v>128</v>
      </c>
      <c r="B538" s="3">
        <v>213</v>
      </c>
      <c r="C538" s="1" t="str">
        <f t="shared" si="14"/>
        <v>Transport: Port Companies: Bulk Goods PortData protection and privacy</v>
      </c>
      <c r="D538" s="1" t="s">
        <v>307</v>
      </c>
      <c r="E538" s="1" t="s">
        <v>11</v>
      </c>
      <c r="F538" s="1" t="s">
        <v>290</v>
      </c>
      <c r="G538" s="1">
        <v>0.5</v>
      </c>
      <c r="H538" s="1" t="e">
        <f t="shared" si="15"/>
        <v>#REF!</v>
      </c>
      <c r="I538" s="1" t="e">
        <v>#N/A</v>
      </c>
      <c r="J538" s="499">
        <v>1</v>
      </c>
    </row>
    <row r="539" spans="1:10" ht="15.75" customHeight="1">
      <c r="A539" s="1" t="s">
        <v>128</v>
      </c>
      <c r="B539" s="3">
        <v>129</v>
      </c>
      <c r="C539" s="1" t="str">
        <f t="shared" si="14"/>
        <v>Transport: Port Companies: Container PortData protection and privacy</v>
      </c>
      <c r="D539" s="1" t="s">
        <v>308</v>
      </c>
      <c r="E539" s="1" t="s">
        <v>11</v>
      </c>
      <c r="F539" s="1" t="s">
        <v>290</v>
      </c>
      <c r="G539" s="1">
        <v>0.5</v>
      </c>
      <c r="H539" s="1" t="e">
        <f t="shared" si="15"/>
        <v>#REF!</v>
      </c>
      <c r="I539" s="1" t="e">
        <v>#N/A</v>
      </c>
      <c r="J539" s="499">
        <v>1</v>
      </c>
    </row>
    <row r="540" spans="1:10" ht="15.75" customHeight="1">
      <c r="A540" s="1" t="s">
        <v>128</v>
      </c>
      <c r="B540" s="3">
        <v>21</v>
      </c>
      <c r="C540" s="1" t="str">
        <f t="shared" si="14"/>
        <v>Transport: Port Companies: Landlord PortData protection and privacy</v>
      </c>
      <c r="D540" s="461" t="s">
        <v>309</v>
      </c>
      <c r="F540" s="1" t="s">
        <v>290</v>
      </c>
      <c r="H540" s="1" t="e">
        <f t="shared" si="15"/>
        <v>#REF!</v>
      </c>
      <c r="I540" s="1" t="e">
        <v>#N/A</v>
      </c>
      <c r="J540" s="499">
        <v>0.5</v>
      </c>
    </row>
    <row r="541" spans="1:10" ht="15.75" customHeight="1">
      <c r="A541" s="1" t="s">
        <v>128</v>
      </c>
      <c r="B541" s="3">
        <v>35</v>
      </c>
      <c r="C541" s="1" t="str">
        <f t="shared" si="14"/>
        <v>Transport: Port Companies: Other PortData protection and privacy</v>
      </c>
      <c r="D541" s="1" t="s">
        <v>310</v>
      </c>
      <c r="E541" s="1" t="s">
        <v>11</v>
      </c>
      <c r="F541" s="1" t="s">
        <v>290</v>
      </c>
      <c r="G541" s="1">
        <v>0.5</v>
      </c>
      <c r="H541" s="1" t="e">
        <f t="shared" si="15"/>
        <v>#REF!</v>
      </c>
      <c r="I541" s="1" t="e">
        <v>#N/A</v>
      </c>
      <c r="J541" s="499">
        <v>1</v>
      </c>
    </row>
    <row r="542" spans="1:10" ht="15.75" customHeight="1">
      <c r="A542" s="1" t="s">
        <v>128</v>
      </c>
      <c r="B542" s="3">
        <v>36</v>
      </c>
      <c r="C542" s="1" t="str">
        <f t="shared" si="14"/>
        <v>Transport: Port Companies: Tool PortData protection and privacy</v>
      </c>
      <c r="D542" s="1" t="s">
        <v>311</v>
      </c>
      <c r="E542" s="1" t="s">
        <v>11</v>
      </c>
      <c r="F542" s="1" t="s">
        <v>290</v>
      </c>
      <c r="G542" s="1">
        <v>0.5</v>
      </c>
      <c r="H542" s="1" t="e">
        <f t="shared" si="15"/>
        <v>#REF!</v>
      </c>
      <c r="I542" s="1" t="e">
        <v>#N/A</v>
      </c>
      <c r="J542" s="499">
        <v>1</v>
      </c>
    </row>
    <row r="543" spans="1:10" ht="15.75" customHeight="1">
      <c r="A543" s="1" t="s">
        <v>128</v>
      </c>
      <c r="B543" s="3">
        <v>214</v>
      </c>
      <c r="C543" s="1" t="str">
        <f t="shared" si="14"/>
        <v>Transport: Rail CompaniesData protection and privacy</v>
      </c>
      <c r="D543" s="1" t="s">
        <v>312</v>
      </c>
      <c r="E543" s="1" t="s">
        <v>11</v>
      </c>
      <c r="F543" s="1" t="s">
        <v>290</v>
      </c>
      <c r="G543" s="1">
        <v>0.5</v>
      </c>
      <c r="H543" s="1" t="e">
        <f t="shared" si="15"/>
        <v>#REF!</v>
      </c>
      <c r="I543" s="1" t="e">
        <v>#N/A</v>
      </c>
      <c r="J543" s="499">
        <v>1</v>
      </c>
    </row>
    <row r="544" spans="1:10" ht="15.75" customHeight="1">
      <c r="A544" s="1" t="s">
        <v>128</v>
      </c>
      <c r="B544" s="3">
        <v>119</v>
      </c>
      <c r="C544" s="1" t="str">
        <f t="shared" si="14"/>
        <v>Transport: Rail Companies: Freight Rail Rolling StockData protection and privacy</v>
      </c>
      <c r="D544" s="1" t="s">
        <v>313</v>
      </c>
      <c r="F544" s="1" t="s">
        <v>290</v>
      </c>
      <c r="H544" s="1">
        <v>1</v>
      </c>
      <c r="I544" s="1" t="e">
        <v>#N/A</v>
      </c>
      <c r="J544" s="499">
        <v>0.5</v>
      </c>
    </row>
    <row r="545" spans="1:10" ht="15.75" customHeight="1">
      <c r="A545" s="1" t="s">
        <v>128</v>
      </c>
      <c r="B545" s="3">
        <v>11</v>
      </c>
      <c r="C545" s="1" t="str">
        <f t="shared" si="14"/>
        <v>Transport: Rail Companies: Heavy Rail LinesData protection and privacy</v>
      </c>
      <c r="D545" s="1" t="s">
        <v>314</v>
      </c>
      <c r="E545" s="1" t="s">
        <v>11</v>
      </c>
      <c r="F545" s="1" t="s">
        <v>290</v>
      </c>
      <c r="G545" s="1">
        <v>0.5</v>
      </c>
      <c r="H545" s="1" t="e">
        <f>VLOOKUP(D545,#REF!,9,FALSE)</f>
        <v>#REF!</v>
      </c>
      <c r="I545" s="1" t="e">
        <v>#N/A</v>
      </c>
      <c r="J545" s="499">
        <v>1</v>
      </c>
    </row>
    <row r="546" spans="1:10" ht="15.75" customHeight="1">
      <c r="A546" s="1" t="s">
        <v>128</v>
      </c>
      <c r="B546" s="3">
        <v>37</v>
      </c>
      <c r="C546" s="1" t="str">
        <f t="shared" si="14"/>
        <v>Transport: Rail Companies: High Speed Rail LinesData protection and privacy</v>
      </c>
      <c r="D546" s="1" t="s">
        <v>316</v>
      </c>
      <c r="F546" s="1" t="s">
        <v>290</v>
      </c>
      <c r="H546" s="1">
        <v>1</v>
      </c>
      <c r="I546" s="1" t="e">
        <v>#N/A</v>
      </c>
      <c r="J546" s="499">
        <v>1</v>
      </c>
    </row>
    <row r="547" spans="1:10" ht="15.75" customHeight="1">
      <c r="A547" s="1" t="s">
        <v>128</v>
      </c>
      <c r="B547" s="3">
        <v>38</v>
      </c>
      <c r="C547" s="1" t="str">
        <f t="shared" si="14"/>
        <v>Transport: Rail Companies: OtherData protection and privacy</v>
      </c>
      <c r="D547" s="1" t="s">
        <v>317</v>
      </c>
      <c r="E547" s="1" t="s">
        <v>11</v>
      </c>
      <c r="F547" s="1" t="s">
        <v>290</v>
      </c>
      <c r="G547" s="1">
        <v>0.5</v>
      </c>
      <c r="H547" s="1" t="e">
        <f>VLOOKUP(D547,#REF!,9,FALSE)</f>
        <v>#REF!</v>
      </c>
      <c r="I547" s="1" t="e">
        <v>#N/A</v>
      </c>
      <c r="J547" s="499">
        <v>1</v>
      </c>
    </row>
    <row r="548" spans="1:10" ht="15.75" customHeight="1">
      <c r="A548" s="1" t="s">
        <v>128</v>
      </c>
      <c r="B548" s="3">
        <v>19</v>
      </c>
      <c r="C548" s="1" t="str">
        <f t="shared" si="14"/>
        <v>Transport: Rail Companies: Passenger Rail Rolling StockData protection and privacy</v>
      </c>
      <c r="D548" s="1" t="s">
        <v>319</v>
      </c>
      <c r="F548" s="1" t="s">
        <v>290</v>
      </c>
      <c r="H548" s="1">
        <v>1</v>
      </c>
      <c r="I548" s="1" t="e">
        <v>#N/A</v>
      </c>
      <c r="J548" s="499">
        <v>0.5</v>
      </c>
    </row>
    <row r="549" spans="1:10" ht="15.75" customHeight="1">
      <c r="A549" s="1" t="s">
        <v>128</v>
      </c>
      <c r="B549" s="3">
        <v>218</v>
      </c>
      <c r="C549" s="1" t="str">
        <f t="shared" si="14"/>
        <v>Transport: Rail Companies: Rail FreightData protection and privacy</v>
      </c>
      <c r="D549" s="1" t="s">
        <v>320</v>
      </c>
      <c r="E549" s="1" t="s">
        <v>11</v>
      </c>
      <c r="F549" s="1" t="s">
        <v>290</v>
      </c>
      <c r="G549" s="1">
        <v>0.5</v>
      </c>
      <c r="H549" s="1" t="e">
        <f t="shared" ref="H549:H562" si="16">VLOOKUP(D549,#REF!,9,FALSE)</f>
        <v>#REF!</v>
      </c>
      <c r="I549" s="1" t="e">
        <v>#N/A</v>
      </c>
      <c r="J549" s="499">
        <v>1</v>
      </c>
    </row>
    <row r="550" spans="1:10" ht="15.75" customHeight="1">
      <c r="A550" s="1" t="s">
        <v>128</v>
      </c>
      <c r="B550" s="3">
        <v>215</v>
      </c>
      <c r="C550" s="1" t="str">
        <f t="shared" si="14"/>
        <v>Transport: Road CompaniesData protection and privacy</v>
      </c>
      <c r="D550" s="1" t="s">
        <v>321</v>
      </c>
      <c r="E550" s="1" t="s">
        <v>11</v>
      </c>
      <c r="F550" s="1" t="s">
        <v>290</v>
      </c>
      <c r="G550" s="1">
        <v>1</v>
      </c>
      <c r="H550" s="1" t="e">
        <f t="shared" si="16"/>
        <v>#REF!</v>
      </c>
      <c r="I550" s="1" t="e">
        <v>#N/A</v>
      </c>
      <c r="J550" s="499">
        <v>2</v>
      </c>
    </row>
    <row r="551" spans="1:10" ht="15.75" customHeight="1">
      <c r="A551" s="1" t="s">
        <v>128</v>
      </c>
      <c r="B551" s="3">
        <v>237</v>
      </c>
      <c r="C551" s="1" t="str">
        <f t="shared" si="14"/>
        <v>Transport: Road Companies: Dual-Carriage Way RoadsData protection and privacy</v>
      </c>
      <c r="D551" s="1" t="s">
        <v>322</v>
      </c>
      <c r="E551" s="1" t="s">
        <v>11</v>
      </c>
      <c r="F551" s="1" t="s">
        <v>290</v>
      </c>
      <c r="G551" s="1">
        <v>1</v>
      </c>
      <c r="H551" s="1" t="e">
        <f t="shared" si="16"/>
        <v>#REF!</v>
      </c>
      <c r="I551" s="1" t="e">
        <v>#N/A</v>
      </c>
      <c r="J551" s="499">
        <v>2</v>
      </c>
    </row>
    <row r="552" spans="1:10" ht="15.75" customHeight="1">
      <c r="A552" s="1" t="s">
        <v>128</v>
      </c>
      <c r="B552" s="3">
        <v>238</v>
      </c>
      <c r="C552" s="1" t="str">
        <f t="shared" si="14"/>
        <v>Transport: Road Companies: Motorway NetworkData protection and privacy</v>
      </c>
      <c r="D552" s="1" t="s">
        <v>323</v>
      </c>
      <c r="E552" s="1" t="s">
        <v>11</v>
      </c>
      <c r="F552" s="1" t="s">
        <v>290</v>
      </c>
      <c r="G552" s="1">
        <v>1</v>
      </c>
      <c r="H552" s="1" t="e">
        <f t="shared" si="16"/>
        <v>#REF!</v>
      </c>
      <c r="I552" s="1" t="e">
        <v>#N/A</v>
      </c>
      <c r="J552" s="499">
        <v>2</v>
      </c>
    </row>
    <row r="553" spans="1:10" ht="15.75" customHeight="1">
      <c r="A553" s="1" t="s">
        <v>128</v>
      </c>
      <c r="B553" s="3">
        <v>239</v>
      </c>
      <c r="C553" s="1" t="str">
        <f t="shared" si="14"/>
        <v>Transport: Road Companies: MotorwaysData protection and privacy</v>
      </c>
      <c r="D553" s="1" t="s">
        <v>324</v>
      </c>
      <c r="E553" s="1" t="s">
        <v>11</v>
      </c>
      <c r="F553" s="1" t="s">
        <v>290</v>
      </c>
      <c r="G553" s="1">
        <v>1</v>
      </c>
      <c r="H553" s="1" t="e">
        <f t="shared" si="16"/>
        <v>#REF!</v>
      </c>
      <c r="I553" s="1" t="e">
        <v>#N/A</v>
      </c>
      <c r="J553" s="499">
        <v>2</v>
      </c>
    </row>
    <row r="554" spans="1:10" ht="15.75" customHeight="1">
      <c r="A554" s="1" t="s">
        <v>128</v>
      </c>
      <c r="B554" s="3">
        <v>240</v>
      </c>
      <c r="C554" s="1" t="str">
        <f t="shared" si="14"/>
        <v>Transport: Road Companies: OtherData protection and privacy</v>
      </c>
      <c r="D554" s="1" t="s">
        <v>325</v>
      </c>
      <c r="E554" s="1" t="s">
        <v>11</v>
      </c>
      <c r="F554" s="1" t="s">
        <v>290</v>
      </c>
      <c r="G554" s="1">
        <v>1</v>
      </c>
      <c r="H554" s="1" t="e">
        <f t="shared" si="16"/>
        <v>#REF!</v>
      </c>
      <c r="I554" s="1" t="e">
        <v>#N/A</v>
      </c>
      <c r="J554" s="499">
        <v>2</v>
      </c>
    </row>
    <row r="555" spans="1:10" ht="15.75" customHeight="1">
      <c r="A555" s="1" t="s">
        <v>128</v>
      </c>
      <c r="B555" s="3">
        <v>220</v>
      </c>
      <c r="C555" s="1" t="str">
        <f t="shared" si="14"/>
        <v>Transport: Road Companies: Stand-Alone BridgesData protection and privacy</v>
      </c>
      <c r="D555" s="1" t="s">
        <v>326</v>
      </c>
      <c r="E555" s="1" t="s">
        <v>11</v>
      </c>
      <c r="F555" s="1" t="s">
        <v>290</v>
      </c>
      <c r="G555" s="1">
        <v>1</v>
      </c>
      <c r="H555" s="1" t="e">
        <f t="shared" si="16"/>
        <v>#REF!</v>
      </c>
      <c r="I555" s="1" t="e">
        <v>#N/A</v>
      </c>
      <c r="J555" s="499">
        <v>2</v>
      </c>
    </row>
    <row r="556" spans="1:10" ht="15.75" customHeight="1">
      <c r="A556" s="1" t="s">
        <v>128</v>
      </c>
      <c r="B556" s="3">
        <v>216</v>
      </c>
      <c r="C556" s="1" t="str">
        <f t="shared" si="14"/>
        <v>Transport: Road Companies: Stand-Alone TunnelsData protection and privacy</v>
      </c>
      <c r="D556" s="1" t="s">
        <v>327</v>
      </c>
      <c r="E556" s="1" t="s">
        <v>11</v>
      </c>
      <c r="F556" s="1" t="s">
        <v>290</v>
      </c>
      <c r="G556" s="1">
        <v>1</v>
      </c>
      <c r="H556" s="1" t="e">
        <f t="shared" si="16"/>
        <v>#REF!</v>
      </c>
      <c r="I556" s="1" t="e">
        <v>#N/A</v>
      </c>
      <c r="J556" s="499">
        <v>2</v>
      </c>
    </row>
    <row r="557" spans="1:10" ht="15.75" customHeight="1">
      <c r="A557" s="1" t="s">
        <v>128</v>
      </c>
      <c r="B557" s="3">
        <v>235</v>
      </c>
      <c r="C557" s="1" t="str">
        <f t="shared" si="14"/>
        <v>Transport: Urban Commuter CompaniesData protection and privacy</v>
      </c>
      <c r="D557" s="1" t="s">
        <v>328</v>
      </c>
      <c r="E557" s="1" t="s">
        <v>11</v>
      </c>
      <c r="F557" s="1" t="s">
        <v>290</v>
      </c>
      <c r="G557" s="1">
        <v>1</v>
      </c>
      <c r="H557" s="1" t="e">
        <f t="shared" si="16"/>
        <v>#REF!</v>
      </c>
      <c r="I557" s="1" t="e">
        <v>#N/A</v>
      </c>
      <c r="J557" s="499">
        <v>2</v>
      </c>
    </row>
    <row r="558" spans="1:10" ht="15.75" customHeight="1">
      <c r="A558" s="1" t="s">
        <v>128</v>
      </c>
      <c r="B558" s="3">
        <v>236</v>
      </c>
      <c r="C558" s="1" t="str">
        <f t="shared" si="14"/>
        <v>Transport: Urban Commuter Companies: Bus TransportationData protection and privacy</v>
      </c>
      <c r="D558" s="1" t="s">
        <v>329</v>
      </c>
      <c r="E558" s="1" t="s">
        <v>11</v>
      </c>
      <c r="F558" s="1" t="s">
        <v>290</v>
      </c>
      <c r="G558" s="1">
        <v>1</v>
      </c>
      <c r="H558" s="1" t="e">
        <f t="shared" si="16"/>
        <v>#REF!</v>
      </c>
      <c r="I558" s="1" t="e">
        <v>#N/A</v>
      </c>
      <c r="J558" s="499">
        <v>2</v>
      </c>
    </row>
    <row r="559" spans="1:10" ht="15.75" customHeight="1">
      <c r="A559" s="1" t="s">
        <v>128</v>
      </c>
      <c r="B559" s="3">
        <v>219</v>
      </c>
      <c r="C559" s="1" t="str">
        <f t="shared" si="14"/>
        <v>Transport: Urban Commuter Companies: OtherData protection and privacy</v>
      </c>
      <c r="D559" s="1" t="s">
        <v>330</v>
      </c>
      <c r="E559" s="1" t="s">
        <v>11</v>
      </c>
      <c r="F559" s="1" t="s">
        <v>290</v>
      </c>
      <c r="G559" s="1">
        <v>1</v>
      </c>
      <c r="H559" s="1" t="e">
        <f t="shared" si="16"/>
        <v>#REF!</v>
      </c>
      <c r="I559" s="1" t="e">
        <v>#N/A</v>
      </c>
      <c r="J559" s="499">
        <v>2</v>
      </c>
    </row>
    <row r="560" spans="1:10" ht="15.75" customHeight="1">
      <c r="A560" s="1" t="s">
        <v>128</v>
      </c>
      <c r="B560" s="3">
        <v>124</v>
      </c>
      <c r="C560" s="1" t="str">
        <f t="shared" si="14"/>
        <v>Transport: Urban Commuter Companies: Overground Mass TransitData protection and privacy</v>
      </c>
      <c r="D560" s="1" t="s">
        <v>331</v>
      </c>
      <c r="E560" s="1" t="s">
        <v>11</v>
      </c>
      <c r="F560" s="1" t="s">
        <v>290</v>
      </c>
      <c r="G560" s="1">
        <v>1</v>
      </c>
      <c r="H560" s="1" t="e">
        <f t="shared" si="16"/>
        <v>#REF!</v>
      </c>
      <c r="I560" s="1" t="e">
        <v>#N/A</v>
      </c>
      <c r="J560" s="499">
        <v>2</v>
      </c>
    </row>
    <row r="561" spans="1:10" ht="15.75" customHeight="1">
      <c r="A561" s="1" t="s">
        <v>128</v>
      </c>
      <c r="B561" s="3">
        <v>27</v>
      </c>
      <c r="C561" s="1" t="str">
        <f t="shared" si="14"/>
        <v>Transport: Urban Commuter Companies: Underground Mass TransitData protection and privacy</v>
      </c>
      <c r="D561" s="1" t="s">
        <v>332</v>
      </c>
      <c r="E561" s="1" t="s">
        <v>11</v>
      </c>
      <c r="F561" s="1" t="s">
        <v>290</v>
      </c>
      <c r="G561" s="1">
        <v>1</v>
      </c>
      <c r="H561" s="1" t="e">
        <f t="shared" si="16"/>
        <v>#REF!</v>
      </c>
      <c r="I561" s="1" t="e">
        <v>#N/A</v>
      </c>
      <c r="J561" s="499">
        <v>2</v>
      </c>
    </row>
    <row r="562" spans="1:10" ht="15.75" customHeight="1">
      <c r="A562" s="1" t="s">
        <v>128</v>
      </c>
      <c r="B562" s="3">
        <v>23</v>
      </c>
      <c r="C562" s="1" t="str">
        <f t="shared" si="14"/>
        <v>Transport: Urban Commuter Companies: Urban Light-RailData protection and privacy</v>
      </c>
      <c r="D562" s="1" t="s">
        <v>333</v>
      </c>
      <c r="E562" s="1" t="s">
        <v>11</v>
      </c>
      <c r="F562" s="1" t="s">
        <v>290</v>
      </c>
      <c r="G562" s="1">
        <v>1</v>
      </c>
      <c r="H562" s="1" t="e">
        <f t="shared" si="16"/>
        <v>#REF!</v>
      </c>
      <c r="I562" s="1" t="e">
        <v>#N/A</v>
      </c>
      <c r="J562" s="499">
        <v>2</v>
      </c>
    </row>
    <row r="563" spans="1:10" ht="15.75" customHeight="1">
      <c r="A563" s="1" t="s">
        <v>128</v>
      </c>
      <c r="B563" s="3">
        <v>31</v>
      </c>
      <c r="C563" s="1" t="str">
        <f t="shared" si="14"/>
        <v>Data InfrastructureEnergy</v>
      </c>
      <c r="D563" s="1" t="s">
        <v>131</v>
      </c>
      <c r="E563" s="1" t="s">
        <v>6</v>
      </c>
      <c r="F563" s="1" t="s">
        <v>112</v>
      </c>
      <c r="G563" s="1">
        <v>1</v>
      </c>
      <c r="H563" s="1">
        <v>1</v>
      </c>
      <c r="I563" s="1" t="e">
        <v>#N/A</v>
      </c>
      <c r="J563" s="499">
        <v>1</v>
      </c>
    </row>
    <row r="564" spans="1:10" ht="15.75" customHeight="1">
      <c r="A564" s="1" t="s">
        <v>128</v>
      </c>
      <c r="B564" s="3">
        <v>217</v>
      </c>
      <c r="C564" s="1" t="str">
        <f t="shared" si="14"/>
        <v>Data Infrastructure: Data StorageEnergy</v>
      </c>
      <c r="D564" s="1" t="s">
        <v>132</v>
      </c>
      <c r="E564" s="1" t="s">
        <v>6</v>
      </c>
      <c r="F564" s="1" t="s">
        <v>112</v>
      </c>
      <c r="G564" s="1">
        <v>1</v>
      </c>
      <c r="H564" s="1">
        <v>1</v>
      </c>
      <c r="I564" s="1" t="e">
        <v>#N/A</v>
      </c>
      <c r="J564" s="499">
        <v>1</v>
      </c>
    </row>
    <row r="565" spans="1:10" ht="15.75" customHeight="1">
      <c r="A565" s="1" t="s">
        <v>128</v>
      </c>
      <c r="B565" s="3">
        <v>206</v>
      </c>
      <c r="C565" s="1" t="str">
        <f t="shared" si="14"/>
        <v>Data Infrastructure: Data Storage: Data CentersEnergy</v>
      </c>
      <c r="D565" s="1" t="s">
        <v>134</v>
      </c>
      <c r="E565" s="1" t="s">
        <v>6</v>
      </c>
      <c r="F565" s="1" t="s">
        <v>112</v>
      </c>
      <c r="G565" s="1">
        <v>1</v>
      </c>
      <c r="H565" s="1">
        <v>1</v>
      </c>
      <c r="I565" s="1" t="e">
        <v>#N/A</v>
      </c>
      <c r="J565" s="501">
        <v>2</v>
      </c>
    </row>
    <row r="566" spans="1:10" ht="15.75" customHeight="1">
      <c r="A566" s="1" t="s">
        <v>128</v>
      </c>
      <c r="B566" s="3">
        <v>122</v>
      </c>
      <c r="C566" s="1" t="str">
        <f t="shared" si="14"/>
        <v>Data Infrastructure: Data Storage: OtherEnergy</v>
      </c>
      <c r="D566" s="1" t="s">
        <v>135</v>
      </c>
      <c r="E566" s="1" t="s">
        <v>6</v>
      </c>
      <c r="F566" s="1" t="s">
        <v>112</v>
      </c>
      <c r="G566" s="1">
        <v>1</v>
      </c>
      <c r="H566" s="1">
        <v>1</v>
      </c>
      <c r="I566" s="1" t="e">
        <v>#N/A</v>
      </c>
      <c r="J566" s="499">
        <v>1</v>
      </c>
    </row>
    <row r="567" spans="1:10" ht="15.75" customHeight="1">
      <c r="A567" s="1" t="s">
        <v>128</v>
      </c>
      <c r="B567" s="3">
        <v>140</v>
      </c>
      <c r="C567" s="1" t="str">
        <f t="shared" si="14"/>
        <v>Data Infrastructure: Data TransmissionEnergy</v>
      </c>
      <c r="D567" s="1" t="s">
        <v>137</v>
      </c>
      <c r="E567" s="1" t="s">
        <v>6</v>
      </c>
      <c r="F567" s="1" t="s">
        <v>112</v>
      </c>
      <c r="G567" s="1">
        <v>1</v>
      </c>
      <c r="H567" s="1">
        <v>1</v>
      </c>
      <c r="I567" s="1" t="e">
        <v>#N/A</v>
      </c>
      <c r="J567" s="499">
        <v>1</v>
      </c>
    </row>
    <row r="568" spans="1:10" ht="15.75" customHeight="1">
      <c r="A568" s="1" t="s">
        <v>128</v>
      </c>
      <c r="B568" s="3">
        <v>16</v>
      </c>
      <c r="C568" s="1" t="str">
        <f t="shared" si="14"/>
        <v>Data Infrastructure: Data Transmission: Communication SatellitesEnergy</v>
      </c>
      <c r="D568" s="1" t="s">
        <v>138</v>
      </c>
      <c r="E568" s="1" t="s">
        <v>6</v>
      </c>
      <c r="F568" s="1" t="s">
        <v>112</v>
      </c>
      <c r="G568" s="1">
        <v>1</v>
      </c>
      <c r="H568" s="1">
        <v>1</v>
      </c>
      <c r="I568" s="1" t="e">
        <v>#N/A</v>
      </c>
      <c r="J568" s="499">
        <v>1</v>
      </c>
    </row>
    <row r="569" spans="1:10" ht="15.75" customHeight="1">
      <c r="A569" s="1" t="s">
        <v>128</v>
      </c>
      <c r="B569" s="3">
        <v>221</v>
      </c>
      <c r="C569" s="1" t="str">
        <f t="shared" si="14"/>
        <v>Data Infrastructure: Data Transmission: Fibre networksEnergy</v>
      </c>
      <c r="D569" s="461" t="s">
        <v>139</v>
      </c>
      <c r="F569" s="1" t="s">
        <v>112</v>
      </c>
      <c r="H569" s="1" t="e">
        <f>VLOOKUP(D569,#REF!,3,FALSE)</f>
        <v>#REF!</v>
      </c>
      <c r="I569" s="1" t="e">
        <v>#N/A</v>
      </c>
      <c r="J569" s="499">
        <v>1</v>
      </c>
    </row>
    <row r="570" spans="1:10" ht="15.75" customHeight="1">
      <c r="A570" s="1" t="s">
        <v>128</v>
      </c>
      <c r="B570" s="3">
        <v>141</v>
      </c>
      <c r="C570" s="1" t="str">
        <f t="shared" si="14"/>
        <v>Data Infrastructure: Data Transmission: Long-Distance CablesEnergy</v>
      </c>
      <c r="D570" s="1" t="s">
        <v>141</v>
      </c>
      <c r="E570" s="1" t="s">
        <v>6</v>
      </c>
      <c r="F570" s="1" t="s">
        <v>112</v>
      </c>
      <c r="G570" s="1">
        <v>1</v>
      </c>
      <c r="H570" s="1">
        <v>1</v>
      </c>
      <c r="I570" s="1" t="e">
        <v>#N/A</v>
      </c>
      <c r="J570" s="499">
        <v>1</v>
      </c>
    </row>
    <row r="571" spans="1:10" ht="15.75" customHeight="1">
      <c r="A571" s="1" t="s">
        <v>128</v>
      </c>
      <c r="B571" s="3">
        <v>17</v>
      </c>
      <c r="C571" s="1" t="str">
        <f t="shared" si="14"/>
        <v>Data Infrastructure: Data Transmission: OtherEnergy</v>
      </c>
      <c r="D571" s="1" t="s">
        <v>142</v>
      </c>
      <c r="E571" s="1" t="s">
        <v>6</v>
      </c>
      <c r="F571" s="1" t="s">
        <v>112</v>
      </c>
      <c r="G571" s="1">
        <v>1</v>
      </c>
      <c r="H571" s="1">
        <v>1</v>
      </c>
      <c r="I571" s="1" t="e">
        <v>#N/A</v>
      </c>
      <c r="J571" s="499">
        <v>1</v>
      </c>
    </row>
    <row r="572" spans="1:10" ht="15.75" customHeight="1">
      <c r="A572" s="1" t="s">
        <v>128</v>
      </c>
      <c r="B572" s="3">
        <v>222</v>
      </c>
      <c r="C572" s="1" t="str">
        <f t="shared" si="14"/>
        <v>Data Infrastructure: Data Transmission: Smart metersEnergy</v>
      </c>
      <c r="D572" s="461" t="s">
        <v>143</v>
      </c>
      <c r="F572" s="1" t="s">
        <v>112</v>
      </c>
      <c r="H572" s="1" t="e">
        <f>VLOOKUP(D572,#REF!,3,FALSE)</f>
        <v>#REF!</v>
      </c>
      <c r="I572" s="1" t="e">
        <v>#N/A</v>
      </c>
      <c r="J572" s="499">
        <v>1</v>
      </c>
    </row>
    <row r="573" spans="1:10" ht="15.75" customHeight="1">
      <c r="A573" s="1" t="s">
        <v>128</v>
      </c>
      <c r="B573" s="3">
        <v>142</v>
      </c>
      <c r="C573" s="1" t="str">
        <f t="shared" si="14"/>
        <v>Data Infrastructure: Data Transmission: Telecom TowersEnergy</v>
      </c>
      <c r="D573" s="1" t="s">
        <v>144</v>
      </c>
      <c r="E573" s="1" t="s">
        <v>6</v>
      </c>
      <c r="F573" s="1" t="s">
        <v>112</v>
      </c>
      <c r="G573" s="1">
        <v>1</v>
      </c>
      <c r="H573" s="1">
        <v>1</v>
      </c>
      <c r="I573" s="1" t="e">
        <v>#N/A</v>
      </c>
      <c r="J573" s="499">
        <v>1</v>
      </c>
    </row>
    <row r="574" spans="1:10" ht="15.75" customHeight="1">
      <c r="A574" s="1" t="s">
        <v>128</v>
      </c>
      <c r="B574" s="3">
        <v>187</v>
      </c>
      <c r="C574" s="1" t="str">
        <f t="shared" si="14"/>
        <v>Data Infrastructure: Data Other: Energy</v>
      </c>
      <c r="D574" s="1" t="s">
        <v>2110</v>
      </c>
      <c r="E574" s="1" t="s">
        <v>6</v>
      </c>
      <c r="F574" s="1" t="s">
        <v>112</v>
      </c>
      <c r="G574" s="1">
        <v>1</v>
      </c>
      <c r="H574" s="1">
        <v>1</v>
      </c>
      <c r="I574" s="1" t="e">
        <v>#N/A</v>
      </c>
      <c r="J574" s="499">
        <v>1</v>
      </c>
    </row>
    <row r="575" spans="1:10" ht="15.75" customHeight="1">
      <c r="A575" s="1" t="s">
        <v>128</v>
      </c>
      <c r="B575" s="3">
        <v>223</v>
      </c>
      <c r="C575" s="1" t="str">
        <f t="shared" si="14"/>
        <v>Diversified: : Energy</v>
      </c>
      <c r="D575" s="1" t="s">
        <v>762</v>
      </c>
      <c r="E575" s="1" t="s">
        <v>6</v>
      </c>
      <c r="F575" s="1" t="s">
        <v>112</v>
      </c>
      <c r="G575" s="1">
        <v>1</v>
      </c>
      <c r="H575" s="1">
        <v>1</v>
      </c>
      <c r="I575" s="1" t="e">
        <v>#N/A</v>
      </c>
      <c r="J575" s="499">
        <v>1</v>
      </c>
    </row>
    <row r="576" spans="1:10" ht="15.75" customHeight="1">
      <c r="A576" s="1" t="s">
        <v>128</v>
      </c>
      <c r="B576" s="3">
        <v>24</v>
      </c>
      <c r="C576" s="1" t="str">
        <f t="shared" si="14"/>
        <v>Energy and Water ResourcesEnergy</v>
      </c>
      <c r="D576" s="1" t="s">
        <v>148</v>
      </c>
      <c r="E576" s="1" t="s">
        <v>6</v>
      </c>
      <c r="F576" s="1" t="s">
        <v>112</v>
      </c>
      <c r="G576" s="1">
        <v>2</v>
      </c>
      <c r="H576" s="1">
        <v>2</v>
      </c>
      <c r="I576" s="1" t="e">
        <v>#N/A</v>
      </c>
      <c r="J576" s="499">
        <v>2</v>
      </c>
    </row>
    <row r="577" spans="1:10" ht="15.75" customHeight="1">
      <c r="A577" s="1" t="s">
        <v>128</v>
      </c>
      <c r="B577" s="3">
        <v>225</v>
      </c>
      <c r="C577" s="1" t="str">
        <f t="shared" si="14"/>
        <v>Energy and Water Resources: Energy Resource Processing CompaniesEnergy</v>
      </c>
      <c r="D577" s="1" t="s">
        <v>150</v>
      </c>
      <c r="E577" s="1" t="s">
        <v>6</v>
      </c>
      <c r="F577" s="1" t="s">
        <v>112</v>
      </c>
      <c r="G577" s="1">
        <v>2</v>
      </c>
      <c r="H577" s="1">
        <v>2</v>
      </c>
      <c r="I577" s="1" t="e">
        <v>#N/A</v>
      </c>
      <c r="J577" s="499">
        <v>2</v>
      </c>
    </row>
    <row r="578" spans="1:10" ht="15.75" customHeight="1">
      <c r="A578" s="1" t="s">
        <v>128</v>
      </c>
      <c r="B578" s="3">
        <v>210</v>
      </c>
      <c r="C578" s="1" t="str">
        <f t="shared" si="14"/>
        <v>Energy and Water Resources: Energy Resource Processing Companies: Crude Oil RefineryEnergy</v>
      </c>
      <c r="D578" s="1" t="s">
        <v>151</v>
      </c>
      <c r="E578" s="1" t="s">
        <v>6</v>
      </c>
      <c r="F578" s="1" t="s">
        <v>112</v>
      </c>
      <c r="G578" s="1">
        <v>2</v>
      </c>
      <c r="H578" s="1">
        <v>2</v>
      </c>
      <c r="I578" s="1" t="e">
        <v>#N/A</v>
      </c>
      <c r="J578" s="499">
        <v>2</v>
      </c>
    </row>
    <row r="579" spans="1:10" ht="15.75" customHeight="1">
      <c r="A579" s="1" t="s">
        <v>128</v>
      </c>
      <c r="B579" s="3">
        <v>144</v>
      </c>
      <c r="C579" s="1" t="str">
        <f t="shared" si="14"/>
        <v>Energy and Water Resources: Energy Resource Processing Companies: LNG - LiquefactionEnergy</v>
      </c>
      <c r="D579" s="1" t="s">
        <v>152</v>
      </c>
      <c r="E579" s="1" t="s">
        <v>6</v>
      </c>
      <c r="F579" s="1" t="s">
        <v>112</v>
      </c>
      <c r="G579" s="1">
        <v>2</v>
      </c>
      <c r="H579" s="1">
        <v>2</v>
      </c>
      <c r="I579" s="1" t="e">
        <v>#N/A</v>
      </c>
      <c r="J579" s="499">
        <v>2</v>
      </c>
    </row>
    <row r="580" spans="1:10" ht="15.75" customHeight="1">
      <c r="A580" s="1" t="s">
        <v>128</v>
      </c>
      <c r="B580" s="3">
        <v>108</v>
      </c>
      <c r="C580" s="1" t="str">
        <f t="shared" si="14"/>
        <v>Energy and Water Resources: Energy Resource Processing Companies: LNG - RegasificationEnergy</v>
      </c>
      <c r="D580" s="1" t="s">
        <v>153</v>
      </c>
      <c r="E580" s="1" t="s">
        <v>6</v>
      </c>
      <c r="F580" s="1" t="s">
        <v>112</v>
      </c>
      <c r="G580" s="1">
        <v>2</v>
      </c>
      <c r="H580" s="1">
        <v>2</v>
      </c>
      <c r="I580" s="1" t="e">
        <v>#N/A</v>
      </c>
      <c r="J580" s="499">
        <v>2</v>
      </c>
    </row>
    <row r="581" spans="1:10" ht="15.75" customHeight="1">
      <c r="A581" s="1" t="s">
        <v>128</v>
      </c>
      <c r="B581" s="3">
        <v>224</v>
      </c>
      <c r="C581" s="1" t="str">
        <f t="shared" si="14"/>
        <v>Energy and Water Resources: Energy Resource Processing Companies: OtherEnergy</v>
      </c>
      <c r="D581" s="1" t="s">
        <v>154</v>
      </c>
      <c r="E581" s="1" t="s">
        <v>6</v>
      </c>
      <c r="F581" s="1" t="s">
        <v>112</v>
      </c>
      <c r="G581" s="1">
        <v>2</v>
      </c>
      <c r="H581" s="1">
        <v>2</v>
      </c>
      <c r="I581" s="1" t="e">
        <v>#N/A</v>
      </c>
      <c r="J581" s="499">
        <v>2</v>
      </c>
    </row>
    <row r="582" spans="1:10" ht="15.75" customHeight="1">
      <c r="A582" s="1" t="s">
        <v>128</v>
      </c>
      <c r="B582" s="3">
        <v>205</v>
      </c>
      <c r="C582" s="1" t="str">
        <f t="shared" si="14"/>
        <v>Energy and Water Resources: Energy Resource Storage CompaniesEnergy</v>
      </c>
      <c r="D582" s="1" t="s">
        <v>155</v>
      </c>
      <c r="E582" s="1" t="s">
        <v>6</v>
      </c>
      <c r="F582" s="1" t="s">
        <v>112</v>
      </c>
      <c r="G582" s="1">
        <v>1</v>
      </c>
      <c r="H582" s="1">
        <v>1</v>
      </c>
      <c r="I582" s="1" t="e">
        <v>#N/A</v>
      </c>
      <c r="J582" s="499">
        <v>1</v>
      </c>
    </row>
    <row r="583" spans="1:10" ht="15.75" customHeight="1">
      <c r="A583" s="1" t="s">
        <v>128</v>
      </c>
      <c r="B583" s="3">
        <v>118</v>
      </c>
      <c r="C583" s="1" t="str">
        <f t="shared" si="14"/>
        <v>Energy and Water Resources: Energy Resource Storage Companies: Floating Storage Units - FSUEnergy</v>
      </c>
      <c r="D583" s="1" t="s">
        <v>156</v>
      </c>
      <c r="F583" s="1" t="s">
        <v>112</v>
      </c>
      <c r="H583" s="1">
        <v>1</v>
      </c>
      <c r="I583" s="1" t="e">
        <v>#N/A</v>
      </c>
      <c r="J583" s="499">
        <v>1</v>
      </c>
    </row>
    <row r="584" spans="1:10" ht="15.75" customHeight="1">
      <c r="A584" s="1" t="s">
        <v>128</v>
      </c>
      <c r="B584" s="3">
        <v>145</v>
      </c>
      <c r="C584" s="1" t="str">
        <f t="shared" si="14"/>
        <v>Energy and Water Resources: Energy Resource Storage Companies: Gas StorageEnergy</v>
      </c>
      <c r="D584" s="1" t="s">
        <v>158</v>
      </c>
      <c r="E584" s="1" t="s">
        <v>6</v>
      </c>
      <c r="F584" s="1" t="s">
        <v>112</v>
      </c>
      <c r="G584" s="1">
        <v>1</v>
      </c>
      <c r="H584" s="1">
        <v>1</v>
      </c>
      <c r="I584" s="1" t="e">
        <v>#N/A</v>
      </c>
      <c r="J584" s="499">
        <v>1</v>
      </c>
    </row>
    <row r="585" spans="1:10" ht="15.75" customHeight="1">
      <c r="A585" s="1" t="s">
        <v>128</v>
      </c>
      <c r="B585" s="3">
        <v>13</v>
      </c>
      <c r="C585" s="1" t="str">
        <f t="shared" si="14"/>
        <v>Energy and Water Resources: Energy Resource Storage Companies: Liquid StorageEnergy</v>
      </c>
      <c r="D585" s="1" t="s">
        <v>159</v>
      </c>
      <c r="E585" s="1" t="s">
        <v>6</v>
      </c>
      <c r="F585" s="1" t="s">
        <v>112</v>
      </c>
      <c r="G585" s="1">
        <v>1</v>
      </c>
      <c r="H585" s="1">
        <v>1</v>
      </c>
      <c r="I585" s="1" t="e">
        <v>#N/A</v>
      </c>
      <c r="J585" s="499">
        <v>1</v>
      </c>
    </row>
    <row r="586" spans="1:10" ht="15.75" customHeight="1">
      <c r="A586" s="1" t="s">
        <v>128</v>
      </c>
      <c r="B586" s="3">
        <v>194</v>
      </c>
      <c r="C586" s="1" t="str">
        <f t="shared" si="14"/>
        <v>Energy and Water Resources: Energy Resource Storage Companies: Other StorageEnergy</v>
      </c>
      <c r="D586" s="1" t="s">
        <v>160</v>
      </c>
      <c r="E586" s="1" t="s">
        <v>6</v>
      </c>
      <c r="F586" s="1" t="s">
        <v>112</v>
      </c>
      <c r="G586" s="1">
        <v>1</v>
      </c>
      <c r="H586" s="1">
        <v>1</v>
      </c>
      <c r="I586" s="1" t="e">
        <v>#N/A</v>
      </c>
      <c r="J586" s="499">
        <v>1</v>
      </c>
    </row>
    <row r="587" spans="1:10" ht="15.75" customHeight="1">
      <c r="A587" s="1" t="s">
        <v>128</v>
      </c>
      <c r="B587" s="3">
        <v>15</v>
      </c>
      <c r="C587" s="1" t="str">
        <f t="shared" si="14"/>
        <v>Energy and Water Resources: Natural Resources Transportation CompaniesEnergy</v>
      </c>
      <c r="D587" s="1" t="s">
        <v>161</v>
      </c>
      <c r="E587" s="1" t="s">
        <v>6</v>
      </c>
      <c r="F587" s="1" t="s">
        <v>112</v>
      </c>
      <c r="G587" s="1">
        <v>1</v>
      </c>
      <c r="H587" s="1">
        <v>1</v>
      </c>
      <c r="I587" s="1" t="e">
        <v>#N/A</v>
      </c>
      <c r="J587" s="499">
        <v>1</v>
      </c>
    </row>
    <row r="588" spans="1:10" ht="15.75" customHeight="1">
      <c r="A588" s="1" t="s">
        <v>128</v>
      </c>
      <c r="B588" s="3">
        <v>43</v>
      </c>
      <c r="C588" s="1" t="str">
        <f t="shared" si="14"/>
        <v>Energy and Water Resources: Natural Resources Transportation Companies: Gas PipelineEnergy</v>
      </c>
      <c r="D588" s="1" t="s">
        <v>162</v>
      </c>
      <c r="E588" s="1" t="s">
        <v>6</v>
      </c>
      <c r="F588" s="1" t="s">
        <v>112</v>
      </c>
      <c r="G588" s="1">
        <v>1</v>
      </c>
      <c r="H588" s="1">
        <v>1</v>
      </c>
      <c r="I588" s="1" t="e">
        <v>#N/A</v>
      </c>
      <c r="J588" s="499">
        <v>1</v>
      </c>
    </row>
    <row r="589" spans="1:10" ht="15.75" customHeight="1">
      <c r="A589" s="1" t="s">
        <v>128</v>
      </c>
      <c r="B589" s="3">
        <v>192</v>
      </c>
      <c r="C589" s="1" t="str">
        <f t="shared" si="14"/>
        <v>Energy and Water Resources: Natural Resources Transportation Companies: LNG ShipsEnergy</v>
      </c>
      <c r="D589" s="1" t="s">
        <v>163</v>
      </c>
      <c r="F589" s="1" t="s">
        <v>112</v>
      </c>
      <c r="H589" s="1">
        <v>1</v>
      </c>
      <c r="I589" s="1" t="e">
        <v>#N/A</v>
      </c>
      <c r="J589" s="499">
        <v>1</v>
      </c>
    </row>
    <row r="590" spans="1:10" ht="15.75" customHeight="1">
      <c r="A590" s="1" t="s">
        <v>128</v>
      </c>
      <c r="B590" s="3">
        <v>44</v>
      </c>
      <c r="C590" s="1" t="str">
        <f t="shared" si="14"/>
        <v>Energy and Water Resources: Natural Resources Transportation Companies: Oil PipelineEnergy</v>
      </c>
      <c r="D590" s="1" t="s">
        <v>164</v>
      </c>
      <c r="E590" s="1" t="s">
        <v>6</v>
      </c>
      <c r="F590" s="1" t="s">
        <v>112</v>
      </c>
      <c r="G590" s="1">
        <v>1</v>
      </c>
      <c r="H590" s="1">
        <v>1</v>
      </c>
      <c r="I590" s="1" t="e">
        <v>#N/A</v>
      </c>
      <c r="J590" s="499">
        <v>1</v>
      </c>
    </row>
    <row r="591" spans="1:10" ht="15.75" customHeight="1">
      <c r="A591" s="1" t="s">
        <v>128</v>
      </c>
      <c r="B591" s="3">
        <v>123</v>
      </c>
      <c r="C591" s="1" t="str">
        <f t="shared" si="14"/>
        <v>Energy and Water Resources: Natural Resources Transportation Companies: OtherEnergy</v>
      </c>
      <c r="D591" s="1" t="s">
        <v>166</v>
      </c>
      <c r="E591" s="1" t="s">
        <v>6</v>
      </c>
      <c r="F591" s="1" t="s">
        <v>112</v>
      </c>
      <c r="G591" s="1">
        <v>1</v>
      </c>
      <c r="H591" s="1">
        <v>1</v>
      </c>
      <c r="I591" s="1" t="e">
        <v>#N/A</v>
      </c>
      <c r="J591" s="499">
        <v>1</v>
      </c>
    </row>
    <row r="592" spans="1:10" ht="15.75" customHeight="1">
      <c r="A592" s="1" t="s">
        <v>128</v>
      </c>
      <c r="B592" s="3">
        <v>146</v>
      </c>
      <c r="C592" s="1" t="str">
        <f t="shared" si="14"/>
        <v>Energy and Water Resources: Natural Resources Transportation Companies: Wastewater PipelineEnergy</v>
      </c>
      <c r="D592" s="1" t="s">
        <v>167</v>
      </c>
      <c r="E592" s="1" t="s">
        <v>6</v>
      </c>
      <c r="F592" s="1" t="s">
        <v>112</v>
      </c>
      <c r="G592" s="1">
        <v>1</v>
      </c>
      <c r="H592" s="1">
        <v>1</v>
      </c>
      <c r="I592" s="1" t="e">
        <v>#N/A</v>
      </c>
      <c r="J592" s="499">
        <v>1</v>
      </c>
    </row>
    <row r="593" spans="1:10" ht="15.75" customHeight="1">
      <c r="A593" s="1" t="s">
        <v>128</v>
      </c>
      <c r="B593" s="3">
        <v>226</v>
      </c>
      <c r="C593" s="1" t="str">
        <f t="shared" si="14"/>
        <v>Energy and Water Resources: Natural Resources Transportation Companies: Water PipelineEnergy</v>
      </c>
      <c r="D593" s="1" t="s">
        <v>168</v>
      </c>
      <c r="E593" s="1" t="s">
        <v>6</v>
      </c>
      <c r="F593" s="1" t="s">
        <v>112</v>
      </c>
      <c r="G593" s="1">
        <v>1</v>
      </c>
      <c r="H593" s="1">
        <v>1</v>
      </c>
      <c r="I593" s="1" t="e">
        <v>#N/A</v>
      </c>
      <c r="J593" s="499">
        <v>1</v>
      </c>
    </row>
    <row r="594" spans="1:10" ht="15.75" customHeight="1">
      <c r="A594" s="1" t="s">
        <v>128</v>
      </c>
      <c r="B594" s="3">
        <v>121</v>
      </c>
      <c r="C594" s="1" t="str">
        <f t="shared" si="14"/>
        <v>Energy and Water Resources: Other: Energy</v>
      </c>
      <c r="D594" s="1" t="s">
        <v>764</v>
      </c>
      <c r="E594" s="1" t="s">
        <v>6</v>
      </c>
      <c r="F594" s="1" t="s">
        <v>112</v>
      </c>
      <c r="G594" s="1">
        <v>2</v>
      </c>
      <c r="H594" s="1">
        <v>2</v>
      </c>
      <c r="I594" s="1" t="e">
        <v>#N/A</v>
      </c>
      <c r="J594" s="499">
        <v>2</v>
      </c>
    </row>
    <row r="595" spans="1:10" ht="15.75" customHeight="1">
      <c r="A595" s="1" t="s">
        <v>128</v>
      </c>
      <c r="B595" s="3">
        <v>135</v>
      </c>
      <c r="C595" s="1" t="str">
        <f t="shared" si="14"/>
        <v>Environmental ServicesEnergy</v>
      </c>
      <c r="D595" s="1" t="s">
        <v>169</v>
      </c>
      <c r="E595" s="1" t="s">
        <v>6</v>
      </c>
      <c r="F595" s="1" t="s">
        <v>112</v>
      </c>
      <c r="G595" s="1">
        <v>1</v>
      </c>
      <c r="H595" s="1">
        <v>1</v>
      </c>
      <c r="I595" s="1" t="e">
        <v>#N/A</v>
      </c>
      <c r="J595" s="499">
        <v>1</v>
      </c>
    </row>
    <row r="596" spans="1:10" ht="15.75" customHeight="1">
      <c r="A596" s="1" t="s">
        <v>128</v>
      </c>
      <c r="B596" s="3">
        <v>25</v>
      </c>
      <c r="C596" s="1" t="str">
        <f t="shared" si="14"/>
        <v>Environmental Services: Environmental ManagementEnergy</v>
      </c>
      <c r="D596" s="1" t="s">
        <v>170</v>
      </c>
      <c r="E596" s="1" t="s">
        <v>6</v>
      </c>
      <c r="F596" s="1" t="s">
        <v>112</v>
      </c>
      <c r="G596" s="1">
        <v>1</v>
      </c>
      <c r="H596" s="1">
        <v>1</v>
      </c>
      <c r="I596" s="1" t="e">
        <v>#N/A</v>
      </c>
      <c r="J596" s="499">
        <v>1</v>
      </c>
    </row>
    <row r="597" spans="1:10" ht="15.75" customHeight="1">
      <c r="A597" s="1" t="s">
        <v>128</v>
      </c>
      <c r="B597" s="3">
        <v>26</v>
      </c>
      <c r="C597" s="1" t="str">
        <f t="shared" si="14"/>
        <v>Environmental Services: Environmental Management: Carbon CaptureEnergy</v>
      </c>
      <c r="D597" s="1" t="s">
        <v>171</v>
      </c>
      <c r="F597" s="1" t="s">
        <v>112</v>
      </c>
      <c r="H597" s="1">
        <v>2</v>
      </c>
      <c r="I597" s="1" t="e">
        <v>#N/A</v>
      </c>
      <c r="J597" s="499">
        <v>2</v>
      </c>
    </row>
    <row r="598" spans="1:10" ht="15.75" customHeight="1">
      <c r="A598" s="1" t="s">
        <v>128</v>
      </c>
      <c r="B598" s="3">
        <v>33</v>
      </c>
      <c r="C598" s="1" t="str">
        <f t="shared" si="14"/>
        <v>Environmental Services: Environmental Management: Coastal and Riverine LocksEnergy</v>
      </c>
      <c r="D598" s="1" t="s">
        <v>172</v>
      </c>
      <c r="E598" s="1" t="s">
        <v>6</v>
      </c>
      <c r="F598" s="1" t="s">
        <v>112</v>
      </c>
      <c r="G598" s="1">
        <v>1</v>
      </c>
      <c r="H598" s="1">
        <v>1</v>
      </c>
      <c r="I598" s="1" t="e">
        <v>#N/A</v>
      </c>
      <c r="J598" s="499">
        <v>1</v>
      </c>
    </row>
    <row r="599" spans="1:10" ht="15.75" customHeight="1">
      <c r="A599" s="1" t="s">
        <v>128</v>
      </c>
      <c r="B599" s="3">
        <v>136</v>
      </c>
      <c r="C599" s="1" t="str">
        <f t="shared" si="14"/>
        <v>Environmental Services: Environmental Management: Energy EfficiencyEnergy</v>
      </c>
      <c r="D599" s="1" t="s">
        <v>173</v>
      </c>
      <c r="E599" s="1" t="s">
        <v>6</v>
      </c>
      <c r="F599" s="1" t="s">
        <v>112</v>
      </c>
      <c r="G599" s="1">
        <v>2</v>
      </c>
      <c r="H599" s="1">
        <v>2</v>
      </c>
      <c r="I599" s="1" t="e">
        <v>#N/A</v>
      </c>
      <c r="J599" s="499">
        <v>2</v>
      </c>
    </row>
    <row r="600" spans="1:10" ht="15.75" customHeight="1">
      <c r="A600" s="1" t="s">
        <v>128</v>
      </c>
      <c r="B600" s="3">
        <v>22</v>
      </c>
      <c r="C600" s="1" t="str">
        <f t="shared" si="14"/>
        <v>Environmental Services: Environmental Management: Flood controlEnergy</v>
      </c>
      <c r="D600" s="1" t="s">
        <v>175</v>
      </c>
      <c r="E600" s="1" t="s">
        <v>6</v>
      </c>
      <c r="F600" s="1" t="s">
        <v>112</v>
      </c>
      <c r="G600" s="1">
        <v>1</v>
      </c>
      <c r="H600" s="1">
        <v>1</v>
      </c>
      <c r="I600" s="1" t="e">
        <v>#N/A</v>
      </c>
      <c r="J600" s="499">
        <v>1</v>
      </c>
    </row>
    <row r="601" spans="1:10" ht="15.75" customHeight="1">
      <c r="A601" s="1" t="s">
        <v>128</v>
      </c>
      <c r="B601" s="3">
        <v>184</v>
      </c>
      <c r="C601" s="1" t="str">
        <f t="shared" si="14"/>
        <v>Environmental Services: Environmental Management: OtherEnergy</v>
      </c>
      <c r="D601" s="1" t="s">
        <v>176</v>
      </c>
      <c r="E601" s="1" t="s">
        <v>6</v>
      </c>
      <c r="F601" s="1" t="s">
        <v>112</v>
      </c>
      <c r="G601" s="1">
        <v>1</v>
      </c>
      <c r="H601" s="1">
        <v>1</v>
      </c>
      <c r="I601" s="1" t="e">
        <v>#N/A</v>
      </c>
      <c r="J601" s="499">
        <v>1</v>
      </c>
    </row>
    <row r="602" spans="1:10" ht="15.75" customHeight="1">
      <c r="A602" s="1" t="s">
        <v>128</v>
      </c>
      <c r="B602" s="3">
        <v>32</v>
      </c>
      <c r="C602" s="1" t="str">
        <f t="shared" si="14"/>
        <v>Environmental Services: Other: Energy</v>
      </c>
      <c r="D602" s="1" t="s">
        <v>765</v>
      </c>
      <c r="E602" s="1" t="s">
        <v>6</v>
      </c>
      <c r="F602" s="1" t="s">
        <v>112</v>
      </c>
      <c r="G602" s="1">
        <v>1</v>
      </c>
      <c r="H602" s="1">
        <v>1</v>
      </c>
      <c r="I602" s="1" t="e">
        <v>#N/A</v>
      </c>
      <c r="J602" s="499">
        <v>1</v>
      </c>
    </row>
    <row r="603" spans="1:10" ht="15.75" customHeight="1">
      <c r="A603" s="1" t="s">
        <v>128</v>
      </c>
      <c r="B603" s="3">
        <v>137</v>
      </c>
      <c r="C603" s="1" t="str">
        <f t="shared" si="14"/>
        <v>Environmental Services: Waste TreatmentEnergy</v>
      </c>
      <c r="D603" s="1" t="s">
        <v>177</v>
      </c>
      <c r="E603" s="1" t="s">
        <v>6</v>
      </c>
      <c r="F603" s="1" t="s">
        <v>112</v>
      </c>
      <c r="G603" s="1">
        <v>1</v>
      </c>
      <c r="H603" s="1">
        <v>1</v>
      </c>
      <c r="I603" s="1" t="e">
        <v>#N/A</v>
      </c>
      <c r="J603" s="499">
        <v>1</v>
      </c>
    </row>
    <row r="604" spans="1:10" ht="15.75" customHeight="1">
      <c r="A604" s="1" t="s">
        <v>128</v>
      </c>
      <c r="B604" s="3">
        <v>28</v>
      </c>
      <c r="C604" s="1" t="str">
        <f t="shared" si="14"/>
        <v>Environmental Services: Waste Treatment: Gaseous Waste TreatmentEnergy</v>
      </c>
      <c r="D604" s="1" t="s">
        <v>178</v>
      </c>
      <c r="F604" s="1" t="s">
        <v>112</v>
      </c>
      <c r="H604" s="1">
        <v>1</v>
      </c>
      <c r="I604" s="1" t="e">
        <v>#N/A</v>
      </c>
      <c r="J604" s="499">
        <v>1</v>
      </c>
    </row>
    <row r="605" spans="1:10" ht="15.75" customHeight="1">
      <c r="A605" s="1" t="s">
        <v>128</v>
      </c>
      <c r="B605" s="3">
        <v>29</v>
      </c>
      <c r="C605" s="1" t="str">
        <f t="shared" si="14"/>
        <v>Environmental Services: Waste Treatment: Hazardous Waste TreatmentEnergy</v>
      </c>
      <c r="D605" s="1" t="s">
        <v>179</v>
      </c>
      <c r="E605" s="1" t="s">
        <v>6</v>
      </c>
      <c r="F605" s="1" t="s">
        <v>112</v>
      </c>
      <c r="G605" s="1">
        <v>1</v>
      </c>
      <c r="H605" s="1">
        <v>1</v>
      </c>
      <c r="I605" s="1" t="e">
        <v>#N/A</v>
      </c>
      <c r="J605" s="499">
        <v>1</v>
      </c>
    </row>
    <row r="606" spans="1:10" ht="15.75" customHeight="1">
      <c r="A606" s="1" t="s">
        <v>128</v>
      </c>
      <c r="B606" s="3">
        <v>30</v>
      </c>
      <c r="C606" s="1" t="str">
        <f t="shared" si="14"/>
        <v>Environmental Services: Waste Treatment: Non-Hazardous Waste TreatmentEnergy</v>
      </c>
      <c r="D606" s="1" t="s">
        <v>180</v>
      </c>
      <c r="E606" s="1" t="s">
        <v>6</v>
      </c>
      <c r="F606" s="1" t="s">
        <v>112</v>
      </c>
      <c r="G606" s="1">
        <v>1</v>
      </c>
      <c r="H606" s="1">
        <v>1</v>
      </c>
      <c r="I606" s="1" t="e">
        <v>#N/A</v>
      </c>
      <c r="J606" s="499">
        <v>1</v>
      </c>
    </row>
    <row r="607" spans="1:10" ht="15.75" customHeight="1">
      <c r="A607" s="1" t="s">
        <v>128</v>
      </c>
      <c r="B607" s="3">
        <v>34</v>
      </c>
      <c r="C607" s="1" t="str">
        <f t="shared" si="14"/>
        <v>Environmental Services: Waste Treatment: OtherEnergy</v>
      </c>
      <c r="D607" s="1" t="s">
        <v>181</v>
      </c>
      <c r="E607" s="1" t="s">
        <v>6</v>
      </c>
      <c r="F607" s="1" t="s">
        <v>112</v>
      </c>
      <c r="G607" s="1">
        <v>1</v>
      </c>
      <c r="H607" s="1">
        <v>1</v>
      </c>
      <c r="I607" s="1" t="e">
        <v>#N/A</v>
      </c>
      <c r="J607" s="499">
        <v>1</v>
      </c>
    </row>
    <row r="608" spans="1:10" ht="15.75" customHeight="1">
      <c r="A608" s="1" t="s">
        <v>128</v>
      </c>
      <c r="B608" s="3">
        <v>138</v>
      </c>
      <c r="C608" s="1" t="str">
        <f t="shared" si="14"/>
        <v>Environmental Services: Waste Treatment: Waste IncinerationEnergy</v>
      </c>
      <c r="D608" s="1" t="s">
        <v>182</v>
      </c>
      <c r="F608" s="1" t="s">
        <v>112</v>
      </c>
      <c r="H608" s="1">
        <v>1</v>
      </c>
      <c r="I608" s="1" t="e">
        <v>#N/A</v>
      </c>
      <c r="J608" s="499">
        <v>1</v>
      </c>
    </row>
    <row r="609" spans="1:10" ht="15.75" customHeight="1">
      <c r="A609" s="1" t="s">
        <v>128</v>
      </c>
      <c r="B609" s="3">
        <v>18</v>
      </c>
      <c r="C609" s="1" t="str">
        <f t="shared" si="14"/>
        <v>Environmental Services: Waste Treatment: Waste-to-Power GenerationEnergy</v>
      </c>
      <c r="D609" s="1" t="s">
        <v>183</v>
      </c>
      <c r="E609" s="1" t="s">
        <v>6</v>
      </c>
      <c r="F609" s="1" t="s">
        <v>112</v>
      </c>
      <c r="G609" s="1">
        <v>2</v>
      </c>
      <c r="H609" s="1">
        <v>2</v>
      </c>
      <c r="I609" s="1" t="e">
        <v>#N/A</v>
      </c>
      <c r="J609" s="499">
        <v>2</v>
      </c>
    </row>
    <row r="610" spans="1:10" ht="15.75" customHeight="1">
      <c r="A610" s="1" t="s">
        <v>128</v>
      </c>
      <c r="B610" s="3">
        <v>20</v>
      </c>
      <c r="C610" s="1" t="str">
        <f t="shared" si="14"/>
        <v>Environmental Services: WasteWater TreatmentEnergy</v>
      </c>
      <c r="D610" s="1" t="s">
        <v>184</v>
      </c>
      <c r="E610" s="1" t="s">
        <v>6</v>
      </c>
      <c r="F610" s="1" t="s">
        <v>112</v>
      </c>
      <c r="G610" s="1">
        <v>1</v>
      </c>
      <c r="H610" s="1">
        <v>1</v>
      </c>
      <c r="I610" s="1" t="e">
        <v>#N/A</v>
      </c>
      <c r="J610" s="499">
        <v>1</v>
      </c>
    </row>
    <row r="611" spans="1:10" ht="15.75" customHeight="1">
      <c r="A611" s="1" t="s">
        <v>128</v>
      </c>
      <c r="B611" s="3">
        <v>185</v>
      </c>
      <c r="C611" s="1" t="str">
        <f t="shared" si="14"/>
        <v>Environmental Services: WasteWater Treatment: Industrial WasteWater Treatment and ReuseEnergy</v>
      </c>
      <c r="D611" s="1" t="s">
        <v>185</v>
      </c>
      <c r="E611" s="1" t="s">
        <v>6</v>
      </c>
      <c r="F611" s="1" t="s">
        <v>112</v>
      </c>
      <c r="G611" s="1">
        <v>1</v>
      </c>
      <c r="H611" s="1">
        <v>1</v>
      </c>
      <c r="I611" s="1" t="e">
        <v>#N/A</v>
      </c>
      <c r="J611" s="499">
        <v>1</v>
      </c>
    </row>
    <row r="612" spans="1:10" ht="15.75" customHeight="1">
      <c r="A612" s="1" t="s">
        <v>128</v>
      </c>
      <c r="B612" s="3">
        <v>209</v>
      </c>
      <c r="C612" s="1" t="str">
        <f t="shared" si="14"/>
        <v>Environmental Services: WasteWater Treatment: OtherEnergy</v>
      </c>
      <c r="D612" s="1" t="s">
        <v>186</v>
      </c>
      <c r="E612" s="1" t="s">
        <v>6</v>
      </c>
      <c r="F612" s="1" t="s">
        <v>112</v>
      </c>
      <c r="G612" s="1">
        <v>1</v>
      </c>
      <c r="H612" s="1">
        <v>1</v>
      </c>
      <c r="I612" s="1" t="e">
        <v>#N/A</v>
      </c>
      <c r="J612" s="499">
        <v>1</v>
      </c>
    </row>
    <row r="613" spans="1:10" ht="15.75" customHeight="1">
      <c r="A613" s="1" t="s">
        <v>128</v>
      </c>
      <c r="B613" s="3">
        <v>139</v>
      </c>
      <c r="C613" s="1" t="str">
        <f t="shared" si="14"/>
        <v>Environmental Services: WasteWater Treatment: Residential WasteWater Treatment and ReuseEnergy</v>
      </c>
      <c r="D613" s="1" t="s">
        <v>187</v>
      </c>
      <c r="E613" s="1" t="s">
        <v>6</v>
      </c>
      <c r="F613" s="1" t="s">
        <v>112</v>
      </c>
      <c r="G613" s="1">
        <v>1</v>
      </c>
      <c r="H613" s="1">
        <v>1</v>
      </c>
      <c r="I613" s="1" t="e">
        <v>#N/A</v>
      </c>
      <c r="J613" s="499">
        <v>1</v>
      </c>
    </row>
    <row r="614" spans="1:10" ht="15.75" customHeight="1">
      <c r="A614" s="1" t="s">
        <v>128</v>
      </c>
      <c r="B614" s="3">
        <v>195</v>
      </c>
      <c r="C614" s="1" t="str">
        <f t="shared" si="14"/>
        <v>Environmental Services: Water Supply and TreatmentEnergy</v>
      </c>
      <c r="D614" s="1" t="s">
        <v>188</v>
      </c>
      <c r="E614" s="1" t="s">
        <v>6</v>
      </c>
      <c r="F614" s="1" t="s">
        <v>112</v>
      </c>
      <c r="G614" s="1">
        <v>1</v>
      </c>
      <c r="H614" s="1">
        <v>1</v>
      </c>
      <c r="I614" s="1" t="e">
        <v>#N/A</v>
      </c>
      <c r="J614" s="499">
        <v>1</v>
      </c>
    </row>
    <row r="615" spans="1:10" ht="15.75" customHeight="1">
      <c r="A615" s="1" t="s">
        <v>128</v>
      </c>
      <c r="B615" s="3">
        <v>227</v>
      </c>
      <c r="C615" s="1" t="str">
        <f t="shared" si="14"/>
        <v>Environmental Services: Water Supply and Treatment: Industrial Water TreatmentEnergy</v>
      </c>
      <c r="D615" s="1" t="s">
        <v>189</v>
      </c>
      <c r="E615" s="1" t="s">
        <v>6</v>
      </c>
      <c r="F615" s="1" t="s">
        <v>112</v>
      </c>
      <c r="G615" s="1">
        <v>1</v>
      </c>
      <c r="H615" s="1">
        <v>1</v>
      </c>
      <c r="I615" s="1" t="e">
        <v>#N/A</v>
      </c>
      <c r="J615" s="499">
        <v>1</v>
      </c>
    </row>
    <row r="616" spans="1:10" ht="15.75" customHeight="1">
      <c r="A616" s="1" t="s">
        <v>128</v>
      </c>
      <c r="B616" s="3">
        <v>186</v>
      </c>
      <c r="C616" s="1" t="str">
        <f t="shared" si="14"/>
        <v>Environmental Services: Water Supply and Treatment: OtherEnergy</v>
      </c>
      <c r="D616" s="1" t="s">
        <v>190</v>
      </c>
      <c r="E616" s="1" t="s">
        <v>6</v>
      </c>
      <c r="F616" s="1" t="s">
        <v>112</v>
      </c>
      <c r="G616" s="1">
        <v>1</v>
      </c>
      <c r="H616" s="1">
        <v>1</v>
      </c>
      <c r="I616" s="1" t="e">
        <v>#N/A</v>
      </c>
      <c r="J616" s="499">
        <v>1</v>
      </c>
    </row>
    <row r="617" spans="1:10" ht="15.75" customHeight="1">
      <c r="A617" s="1" t="s">
        <v>128</v>
      </c>
      <c r="B617" s="3">
        <v>50</v>
      </c>
      <c r="C617" s="1" t="str">
        <f t="shared" si="14"/>
        <v>Environmental Services: Water Supply and Treatment: Potable Water TreatmentEnergy</v>
      </c>
      <c r="D617" s="1" t="s">
        <v>191</v>
      </c>
      <c r="E617" s="1" t="s">
        <v>6</v>
      </c>
      <c r="F617" s="1" t="s">
        <v>112</v>
      </c>
      <c r="G617" s="1">
        <v>1</v>
      </c>
      <c r="H617" s="1">
        <v>1</v>
      </c>
      <c r="I617" s="1" t="e">
        <v>#N/A</v>
      </c>
      <c r="J617" s="499">
        <v>1</v>
      </c>
    </row>
    <row r="618" spans="1:10" ht="15.75" customHeight="1">
      <c r="A618" s="1" t="s">
        <v>128</v>
      </c>
      <c r="B618" s="3">
        <v>193</v>
      </c>
      <c r="C618" s="1" t="str">
        <f t="shared" si="14"/>
        <v>Environmental Services: Water Supply and Treatment: Sea Water DesalinationEnergy</v>
      </c>
      <c r="D618" s="1" t="s">
        <v>192</v>
      </c>
      <c r="E618" s="1" t="s">
        <v>6</v>
      </c>
      <c r="F618" s="1" t="s">
        <v>112</v>
      </c>
      <c r="G618" s="1">
        <v>1</v>
      </c>
      <c r="H618" s="1">
        <v>1</v>
      </c>
      <c r="I618" s="1" t="e">
        <v>#N/A</v>
      </c>
      <c r="J618" s="499">
        <v>1</v>
      </c>
    </row>
    <row r="619" spans="1:10" ht="15.75" customHeight="1">
      <c r="A619" s="1" t="s">
        <v>128</v>
      </c>
      <c r="B619" s="3" t="s">
        <v>239</v>
      </c>
      <c r="C619" s="1" t="str">
        <f t="shared" si="14"/>
        <v>Environmental Services: Water Supply and Treatment: Water Supply DamsEnergy</v>
      </c>
      <c r="D619" s="1" t="s">
        <v>193</v>
      </c>
      <c r="E619" s="1" t="s">
        <v>6</v>
      </c>
      <c r="F619" s="1" t="s">
        <v>112</v>
      </c>
      <c r="G619" s="1">
        <v>1</v>
      </c>
      <c r="H619" s="1">
        <v>1</v>
      </c>
      <c r="I619" s="1" t="e">
        <v>#N/A</v>
      </c>
      <c r="J619" s="499">
        <v>1</v>
      </c>
    </row>
    <row r="620" spans="1:10" ht="15.75" customHeight="1">
      <c r="A620" s="1" t="s">
        <v>128</v>
      </c>
      <c r="B620" s="3">
        <v>91</v>
      </c>
      <c r="C620" s="1" t="str">
        <f t="shared" si="14"/>
        <v>Network UtilitiesEnergy</v>
      </c>
      <c r="D620" s="1" t="s">
        <v>194</v>
      </c>
      <c r="E620" s="1" t="s">
        <v>6</v>
      </c>
      <c r="F620" s="1" t="s">
        <v>112</v>
      </c>
      <c r="G620" s="1">
        <v>2</v>
      </c>
      <c r="H620" s="1">
        <v>2</v>
      </c>
      <c r="I620" s="1" t="e">
        <v>#N/A</v>
      </c>
      <c r="J620" s="499">
        <v>2</v>
      </c>
    </row>
    <row r="621" spans="1:10" ht="15.75" customHeight="1">
      <c r="A621" s="1" t="s">
        <v>128</v>
      </c>
      <c r="B621" s="3">
        <v>155</v>
      </c>
      <c r="C621" s="1" t="str">
        <f t="shared" si="14"/>
        <v>Network Utilities: Data Distribution CompaniesEnergy</v>
      </c>
      <c r="D621" s="1" t="s">
        <v>195</v>
      </c>
      <c r="F621" s="1" t="s">
        <v>112</v>
      </c>
      <c r="H621" s="1">
        <v>1</v>
      </c>
      <c r="I621" s="1" t="e">
        <v>#N/A</v>
      </c>
      <c r="J621" s="499">
        <v>1</v>
      </c>
    </row>
    <row r="622" spans="1:10" ht="15.75" customHeight="1">
      <c r="A622" s="1" t="s">
        <v>128</v>
      </c>
      <c r="B622" s="3">
        <v>153</v>
      </c>
      <c r="C622" s="1" t="str">
        <f t="shared" si="14"/>
        <v>Network Utilities: Data Distribution Companies: Data Distribution NetworkEnergy</v>
      </c>
      <c r="D622" s="1" t="s">
        <v>196</v>
      </c>
      <c r="F622" s="1" t="s">
        <v>112</v>
      </c>
      <c r="H622" s="1">
        <v>1</v>
      </c>
      <c r="I622" s="1" t="e">
        <v>#N/A</v>
      </c>
      <c r="J622" s="499">
        <v>1</v>
      </c>
    </row>
    <row r="623" spans="1:10" ht="15.75" customHeight="1">
      <c r="A623" s="1" t="s">
        <v>128</v>
      </c>
      <c r="B623" s="3">
        <v>154</v>
      </c>
      <c r="C623" s="1" t="str">
        <f t="shared" si="14"/>
        <v>Network Utilities: Data Distribution Companies: OtherEnergy</v>
      </c>
      <c r="D623" s="1" t="s">
        <v>197</v>
      </c>
      <c r="F623" s="1" t="s">
        <v>112</v>
      </c>
      <c r="H623" s="1">
        <v>1</v>
      </c>
      <c r="I623" s="1" t="e">
        <v>#N/A</v>
      </c>
      <c r="J623" s="499">
        <v>1</v>
      </c>
    </row>
    <row r="624" spans="1:10" ht="15.75" customHeight="1">
      <c r="A624" s="1" t="s">
        <v>128</v>
      </c>
      <c r="B624" s="3">
        <v>229</v>
      </c>
      <c r="C624" s="1" t="str">
        <f t="shared" si="14"/>
        <v>Network Utilities: District Cooling/Heating CompaniesEnergy</v>
      </c>
      <c r="D624" s="1" t="s">
        <v>198</v>
      </c>
      <c r="E624" s="1" t="s">
        <v>6</v>
      </c>
      <c r="F624" s="1" t="s">
        <v>112</v>
      </c>
      <c r="G624" s="1">
        <v>2</v>
      </c>
      <c r="H624" s="1">
        <v>2</v>
      </c>
      <c r="I624" s="1" t="e">
        <v>#N/A</v>
      </c>
      <c r="J624" s="499">
        <v>2</v>
      </c>
    </row>
    <row r="625" spans="1:10" ht="15.75" customHeight="1">
      <c r="A625" s="1" t="s">
        <v>128</v>
      </c>
      <c r="B625" s="3" t="s">
        <v>246</v>
      </c>
      <c r="C625" s="1" t="str">
        <f t="shared" si="14"/>
        <v>Network Utilities: District Cooling/Heating Companies: District Cooling/Heating NetworkEnergy</v>
      </c>
      <c r="D625" s="1" t="s">
        <v>199</v>
      </c>
      <c r="E625" s="1" t="s">
        <v>6</v>
      </c>
      <c r="F625" s="1" t="s">
        <v>112</v>
      </c>
      <c r="G625" s="1">
        <v>2</v>
      </c>
      <c r="H625" s="1">
        <v>2</v>
      </c>
      <c r="I625" s="1" t="e">
        <v>#N/A</v>
      </c>
      <c r="J625" s="499">
        <v>2</v>
      </c>
    </row>
    <row r="626" spans="1:10" ht="15.75" customHeight="1">
      <c r="A626" s="1" t="s">
        <v>128</v>
      </c>
      <c r="B626" s="3">
        <v>199</v>
      </c>
      <c r="C626" s="1" t="str">
        <f t="shared" si="14"/>
        <v>Network Utilities: District Cooling/Heating Companies: OtherEnergy</v>
      </c>
      <c r="D626" s="1" t="s">
        <v>200</v>
      </c>
      <c r="E626" s="1" t="s">
        <v>6</v>
      </c>
      <c r="F626" s="1" t="s">
        <v>112</v>
      </c>
      <c r="G626" s="1">
        <v>2</v>
      </c>
      <c r="H626" s="1">
        <v>2</v>
      </c>
      <c r="I626" s="1" t="e">
        <v>#N/A</v>
      </c>
      <c r="J626" s="499">
        <v>2</v>
      </c>
    </row>
    <row r="627" spans="1:10" ht="15.75" customHeight="1">
      <c r="A627" s="1" t="s">
        <v>128</v>
      </c>
      <c r="B627" s="3">
        <v>156</v>
      </c>
      <c r="C627" s="1" t="str">
        <f t="shared" si="14"/>
        <v>Network Utilities: Electricity Distribution CompaniesEnergy</v>
      </c>
      <c r="D627" s="1" t="s">
        <v>201</v>
      </c>
      <c r="E627" s="1" t="s">
        <v>6</v>
      </c>
      <c r="F627" s="1" t="s">
        <v>112</v>
      </c>
      <c r="G627" s="1">
        <v>2</v>
      </c>
      <c r="H627" s="1">
        <v>2</v>
      </c>
      <c r="I627" s="1" t="e">
        <v>#N/A</v>
      </c>
      <c r="J627" s="499">
        <v>2</v>
      </c>
    </row>
    <row r="628" spans="1:10" ht="15.75" customHeight="1">
      <c r="A628" s="1" t="s">
        <v>128</v>
      </c>
      <c r="B628" s="3">
        <v>79</v>
      </c>
      <c r="C628" s="1" t="str">
        <f t="shared" si="14"/>
        <v>Network Utilities: Electricity Distribution Companies: Electric vehicle chargingEnergy</v>
      </c>
      <c r="D628" s="461" t="s">
        <v>202</v>
      </c>
      <c r="F628" s="1" t="s">
        <v>112</v>
      </c>
      <c r="H628" s="1" t="e">
        <f>VLOOKUP(D628,#REF!,3,FALSE)</f>
        <v>#REF!</v>
      </c>
      <c r="I628" s="1" t="e">
        <v>#N/A</v>
      </c>
      <c r="J628" s="499">
        <v>2</v>
      </c>
    </row>
    <row r="629" spans="1:10" ht="15.75" customHeight="1">
      <c r="A629" s="1" t="s">
        <v>128</v>
      </c>
      <c r="B629" s="3">
        <v>200</v>
      </c>
      <c r="C629" s="1" t="str">
        <f t="shared" si="14"/>
        <v>Network Utilities: Electricity Distribution Companies: Electricity Distribution NetworkEnergy</v>
      </c>
      <c r="D629" s="1" t="s">
        <v>203</v>
      </c>
      <c r="E629" s="1" t="s">
        <v>6</v>
      </c>
      <c r="F629" s="1" t="s">
        <v>112</v>
      </c>
      <c r="G629" s="1">
        <v>2</v>
      </c>
      <c r="H629" s="1">
        <v>2</v>
      </c>
      <c r="I629" s="1" t="e">
        <v>#N/A</v>
      </c>
      <c r="J629" s="499">
        <v>2</v>
      </c>
    </row>
    <row r="630" spans="1:10" ht="15.75" customHeight="1">
      <c r="A630" s="1" t="s">
        <v>128</v>
      </c>
      <c r="B630" s="3">
        <v>125</v>
      </c>
      <c r="C630" s="1" t="str">
        <f t="shared" si="14"/>
        <v>Network Utilities: Electricity Distribution Companies: OtherEnergy</v>
      </c>
      <c r="D630" s="1" t="s">
        <v>204</v>
      </c>
      <c r="E630" s="1" t="s">
        <v>6</v>
      </c>
      <c r="F630" s="1" t="s">
        <v>112</v>
      </c>
      <c r="G630" s="1">
        <v>2</v>
      </c>
      <c r="H630" s="1">
        <v>2</v>
      </c>
      <c r="I630" s="1" t="e">
        <v>#N/A</v>
      </c>
      <c r="J630" s="499">
        <v>2</v>
      </c>
    </row>
    <row r="631" spans="1:10" ht="15.75" customHeight="1">
      <c r="A631" s="1" t="s">
        <v>128</v>
      </c>
      <c r="B631" s="3">
        <v>157</v>
      </c>
      <c r="C631" s="1" t="str">
        <f t="shared" si="14"/>
        <v>Network Utilities: Electricity Transmission CompaniesEnergy</v>
      </c>
      <c r="D631" s="1" t="s">
        <v>205</v>
      </c>
      <c r="E631" s="1" t="s">
        <v>6</v>
      </c>
      <c r="F631" s="1" t="s">
        <v>112</v>
      </c>
      <c r="G631" s="1">
        <v>2</v>
      </c>
      <c r="H631" s="1">
        <v>2</v>
      </c>
      <c r="I631" s="1" t="e">
        <v>#N/A</v>
      </c>
      <c r="J631" s="499">
        <v>2</v>
      </c>
    </row>
    <row r="632" spans="1:10" ht="15.75" customHeight="1">
      <c r="A632" s="1" t="s">
        <v>128</v>
      </c>
      <c r="B632" s="3">
        <v>92</v>
      </c>
      <c r="C632" s="1" t="str">
        <f t="shared" si="14"/>
        <v>Network Utilities: Electricity Transmission Companies: Electricity Transmission NetworkEnergy</v>
      </c>
      <c r="D632" s="1" t="s">
        <v>206</v>
      </c>
      <c r="E632" s="1" t="s">
        <v>6</v>
      </c>
      <c r="F632" s="1" t="s">
        <v>112</v>
      </c>
      <c r="G632" s="1">
        <v>2</v>
      </c>
      <c r="H632" s="1">
        <v>2</v>
      </c>
      <c r="I632" s="1" t="e">
        <v>#N/A</v>
      </c>
      <c r="J632" s="499">
        <v>2</v>
      </c>
    </row>
    <row r="633" spans="1:10" ht="15.75" customHeight="1">
      <c r="A633" s="1" t="s">
        <v>128</v>
      </c>
      <c r="B633" s="3">
        <v>94</v>
      </c>
      <c r="C633" s="1" t="str">
        <f t="shared" si="14"/>
        <v>Network Utilities: Electricity Transmission Companies: OtherEnergy</v>
      </c>
      <c r="D633" s="1" t="s">
        <v>207</v>
      </c>
      <c r="E633" s="1" t="s">
        <v>6</v>
      </c>
      <c r="F633" s="1" t="s">
        <v>112</v>
      </c>
      <c r="G633" s="1">
        <v>2</v>
      </c>
      <c r="H633" s="1">
        <v>2</v>
      </c>
      <c r="I633" s="1" t="e">
        <v>#N/A</v>
      </c>
      <c r="J633" s="499">
        <v>2</v>
      </c>
    </row>
    <row r="634" spans="1:10" ht="15.75" customHeight="1">
      <c r="A634" s="1" t="s">
        <v>128</v>
      </c>
      <c r="B634" s="3">
        <v>203</v>
      </c>
      <c r="C634" s="1" t="str">
        <f t="shared" si="14"/>
        <v>Network Utilities: Gas Distribution CompaniesEnergy</v>
      </c>
      <c r="D634" s="1" t="s">
        <v>208</v>
      </c>
      <c r="E634" s="1" t="s">
        <v>6</v>
      </c>
      <c r="F634" s="1" t="s">
        <v>112</v>
      </c>
      <c r="G634" s="1">
        <v>2</v>
      </c>
      <c r="H634" s="1">
        <v>2</v>
      </c>
      <c r="I634" s="1" t="e">
        <v>#N/A</v>
      </c>
      <c r="J634" s="499">
        <v>2</v>
      </c>
    </row>
    <row r="635" spans="1:10" ht="15.75" customHeight="1">
      <c r="A635" s="1" t="s">
        <v>128</v>
      </c>
      <c r="B635" s="3">
        <v>89</v>
      </c>
      <c r="C635" s="1" t="str">
        <f t="shared" si="14"/>
        <v>Network Utilities: Gas Distribution Companies: Gas Distribution NetworkEnergy</v>
      </c>
      <c r="D635" s="1" t="s">
        <v>209</v>
      </c>
      <c r="E635" s="1" t="s">
        <v>6</v>
      </c>
      <c r="F635" s="1" t="s">
        <v>112</v>
      </c>
      <c r="G635" s="1">
        <v>2</v>
      </c>
      <c r="H635" s="1">
        <v>2</v>
      </c>
      <c r="I635" s="1" t="e">
        <v>#N/A</v>
      </c>
      <c r="J635" s="499">
        <v>2</v>
      </c>
    </row>
    <row r="636" spans="1:10" ht="15.75" customHeight="1">
      <c r="A636" s="1" t="s">
        <v>128</v>
      </c>
      <c r="B636" s="3">
        <v>158</v>
      </c>
      <c r="C636" s="1" t="str">
        <f t="shared" si="14"/>
        <v>Network Utilities: Gas Distribution Companies: OtherEnergy</v>
      </c>
      <c r="D636" s="1" t="s">
        <v>210</v>
      </c>
      <c r="E636" s="1" t="s">
        <v>6</v>
      </c>
      <c r="F636" s="1" t="s">
        <v>112</v>
      </c>
      <c r="G636" s="1">
        <v>2</v>
      </c>
      <c r="H636" s="1">
        <v>2</v>
      </c>
      <c r="I636" s="1" t="e">
        <v>#N/A</v>
      </c>
      <c r="J636" s="499">
        <v>2</v>
      </c>
    </row>
    <row r="637" spans="1:10" ht="15.75" customHeight="1">
      <c r="A637" s="1" t="s">
        <v>128</v>
      </c>
      <c r="B637" s="3">
        <v>98</v>
      </c>
      <c r="C637" s="1" t="str">
        <f t="shared" si="14"/>
        <v>Network Utilities: Other: Energy</v>
      </c>
      <c r="D637" s="1" t="s">
        <v>766</v>
      </c>
      <c r="E637" s="1" t="s">
        <v>6</v>
      </c>
      <c r="F637" s="1" t="s">
        <v>112</v>
      </c>
      <c r="G637" s="1">
        <v>2</v>
      </c>
      <c r="H637" s="1">
        <v>2</v>
      </c>
      <c r="I637" s="1" t="e">
        <v>#N/A</v>
      </c>
      <c r="J637" s="499">
        <v>2</v>
      </c>
    </row>
    <row r="638" spans="1:10" ht="15.75" customHeight="1">
      <c r="A638" s="1" t="s">
        <v>128</v>
      </c>
      <c r="B638" s="3" t="s">
        <v>261</v>
      </c>
      <c r="C638" s="1" t="str">
        <f t="shared" si="14"/>
        <v>Network Utilities: Water and Sewerage CompaniesEnergy</v>
      </c>
      <c r="D638" s="1" t="s">
        <v>211</v>
      </c>
      <c r="E638" s="1" t="s">
        <v>6</v>
      </c>
      <c r="F638" s="1" t="s">
        <v>112</v>
      </c>
      <c r="G638" s="1">
        <v>1</v>
      </c>
      <c r="H638" s="1">
        <v>1</v>
      </c>
      <c r="I638" s="1" t="e">
        <v>#N/A</v>
      </c>
      <c r="J638" s="499">
        <v>1</v>
      </c>
    </row>
    <row r="639" spans="1:10" ht="15.75" customHeight="1">
      <c r="A639" s="1" t="s">
        <v>128</v>
      </c>
      <c r="B639" s="3">
        <v>162</v>
      </c>
      <c r="C639" s="1" t="str">
        <f t="shared" si="14"/>
        <v>Network Utilities: Water and Sewerage Companies: OtherEnergy</v>
      </c>
      <c r="D639" s="1" t="s">
        <v>212</v>
      </c>
      <c r="E639" s="1" t="s">
        <v>6</v>
      </c>
      <c r="F639" s="1" t="s">
        <v>112</v>
      </c>
      <c r="G639" s="1">
        <v>1</v>
      </c>
      <c r="H639" s="1">
        <v>1</v>
      </c>
      <c r="I639" s="1" t="e">
        <v>#N/A</v>
      </c>
      <c r="J639" s="499">
        <v>1</v>
      </c>
    </row>
    <row r="640" spans="1:10" ht="15.75" customHeight="1">
      <c r="A640" s="1" t="s">
        <v>128</v>
      </c>
      <c r="B640" s="3">
        <v>161</v>
      </c>
      <c r="C640" s="1" t="str">
        <f t="shared" si="14"/>
        <v>Network Utilities: Water and Sewerage Companies: Water and Sewerage NetworkEnergy</v>
      </c>
      <c r="D640" s="1" t="s">
        <v>213</v>
      </c>
      <c r="E640" s="1" t="s">
        <v>6</v>
      </c>
      <c r="F640" s="1" t="s">
        <v>112</v>
      </c>
      <c r="G640" s="1">
        <v>1</v>
      </c>
      <c r="H640" s="1">
        <v>1</v>
      </c>
      <c r="I640" s="1" t="e">
        <v>#N/A</v>
      </c>
      <c r="J640" s="499">
        <v>1</v>
      </c>
    </row>
    <row r="641" spans="1:10" ht="15.75" customHeight="1">
      <c r="A641" s="1" t="s">
        <v>128</v>
      </c>
      <c r="B641" s="3">
        <v>201</v>
      </c>
      <c r="C641" s="1" t="str">
        <f t="shared" si="14"/>
        <v>Other: : Energy</v>
      </c>
      <c r="D641" s="1" t="s">
        <v>763</v>
      </c>
      <c r="E641" s="1" t="s">
        <v>6</v>
      </c>
      <c r="F641" s="1" t="s">
        <v>112</v>
      </c>
      <c r="G641" s="1">
        <v>1</v>
      </c>
      <c r="H641" s="1">
        <v>1</v>
      </c>
      <c r="I641" s="1" t="e">
        <v>#N/A</v>
      </c>
      <c r="J641" s="499">
        <v>1</v>
      </c>
    </row>
    <row r="642" spans="1:10" ht="15.75" customHeight="1">
      <c r="A642" s="1" t="s">
        <v>128</v>
      </c>
      <c r="B642" s="3">
        <v>160</v>
      </c>
      <c r="C642" s="1" t="str">
        <f t="shared" si="14"/>
        <v>Power Generation x-RenewablesEnergy</v>
      </c>
      <c r="D642" s="1" t="s">
        <v>216</v>
      </c>
      <c r="E642" s="1" t="s">
        <v>6</v>
      </c>
      <c r="F642" s="1" t="s">
        <v>112</v>
      </c>
      <c r="G642" s="1">
        <v>2</v>
      </c>
      <c r="H642" s="1">
        <v>2</v>
      </c>
      <c r="I642" s="1" t="e">
        <v>#N/A</v>
      </c>
      <c r="J642" s="499">
        <v>2</v>
      </c>
    </row>
    <row r="643" spans="1:10" ht="15.75" customHeight="1">
      <c r="A643" s="1" t="s">
        <v>128</v>
      </c>
      <c r="B643" s="3">
        <v>159</v>
      </c>
      <c r="C643" s="1" t="str">
        <f t="shared" si="14"/>
        <v>Power Generation x-Renewables: Independent Power ProducersEnergy</v>
      </c>
      <c r="D643" s="1" t="s">
        <v>217</v>
      </c>
      <c r="E643" s="1" t="s">
        <v>6</v>
      </c>
      <c r="F643" s="1" t="s">
        <v>112</v>
      </c>
      <c r="G643" s="1">
        <v>2</v>
      </c>
      <c r="H643" s="1">
        <v>2</v>
      </c>
      <c r="I643" s="1" t="e">
        <v>#N/A</v>
      </c>
      <c r="J643" s="499">
        <v>2</v>
      </c>
    </row>
    <row r="644" spans="1:10" ht="15.75" customHeight="1">
      <c r="A644" s="1" t="s">
        <v>128</v>
      </c>
      <c r="B644" s="3">
        <v>228</v>
      </c>
      <c r="C644" s="1" t="str">
        <f t="shared" si="14"/>
        <v>Power Generation x-Renewables: Independent Power Producers: Coal-Fired Power GenerationEnergy</v>
      </c>
      <c r="D644" s="1" t="s">
        <v>218</v>
      </c>
      <c r="E644" s="1" t="s">
        <v>6</v>
      </c>
      <c r="F644" s="1" t="s">
        <v>112</v>
      </c>
      <c r="G644" s="1">
        <v>2</v>
      </c>
      <c r="H644" s="1">
        <v>2</v>
      </c>
      <c r="I644" s="1" t="e">
        <v>#N/A</v>
      </c>
      <c r="J644" s="499">
        <v>2</v>
      </c>
    </row>
    <row r="645" spans="1:10" ht="15.75" customHeight="1">
      <c r="A645" s="1" t="s">
        <v>128</v>
      </c>
      <c r="B645" s="3">
        <v>126</v>
      </c>
      <c r="C645" s="1" t="str">
        <f t="shared" si="14"/>
        <v>Power Generation x-Renewables: Independent Power Producers: Combined Heat and Power GenerationEnergy</v>
      </c>
      <c r="D645" s="1" t="s">
        <v>219</v>
      </c>
      <c r="E645" s="1" t="s">
        <v>6</v>
      </c>
      <c r="F645" s="1" t="s">
        <v>112</v>
      </c>
      <c r="G645" s="1">
        <v>2</v>
      </c>
      <c r="H645" s="1">
        <v>2</v>
      </c>
      <c r="I645" s="1" t="e">
        <v>#N/A</v>
      </c>
      <c r="J645" s="499">
        <v>2</v>
      </c>
    </row>
    <row r="646" spans="1:10" ht="15.75" customHeight="1">
      <c r="A646" s="1" t="s">
        <v>128</v>
      </c>
      <c r="B646" s="3">
        <v>88</v>
      </c>
      <c r="C646" s="1" t="str">
        <f t="shared" si="14"/>
        <v>Power Generation x-Renewables: Independent Power Producers: Gas-Fired Power GenerationEnergy</v>
      </c>
      <c r="D646" s="1" t="s">
        <v>220</v>
      </c>
      <c r="E646" s="1" t="s">
        <v>6</v>
      </c>
      <c r="F646" s="1" t="s">
        <v>112</v>
      </c>
      <c r="G646" s="1">
        <v>2</v>
      </c>
      <c r="H646" s="1">
        <v>2</v>
      </c>
      <c r="I646" s="1" t="e">
        <v>#N/A</v>
      </c>
      <c r="J646" s="499">
        <v>2</v>
      </c>
    </row>
    <row r="647" spans="1:10" ht="15.75" customHeight="1">
      <c r="A647" s="1" t="s">
        <v>128</v>
      </c>
      <c r="B647" s="3">
        <v>87</v>
      </c>
      <c r="C647" s="1" t="str">
        <f t="shared" si="14"/>
        <v>Power Generation x-Renewables: Independent Power Producers: Nuclear Power GenerationEnergy</v>
      </c>
      <c r="D647" s="1" t="s">
        <v>221</v>
      </c>
      <c r="E647" s="1" t="s">
        <v>6</v>
      </c>
      <c r="F647" s="1" t="s">
        <v>112</v>
      </c>
      <c r="G647" s="1">
        <v>2</v>
      </c>
      <c r="H647" s="1">
        <v>2</v>
      </c>
      <c r="I647" s="1" t="e">
        <v>#N/A</v>
      </c>
      <c r="J647" s="499">
        <v>2</v>
      </c>
    </row>
    <row r="648" spans="1:10" ht="15.75" customHeight="1">
      <c r="A648" s="1" t="s">
        <v>128</v>
      </c>
      <c r="B648" s="3">
        <v>202</v>
      </c>
      <c r="C648" s="1" t="str">
        <f t="shared" si="14"/>
        <v>Power Generation x-Renewables: Independent Power Producers: OtherEnergy</v>
      </c>
      <c r="D648" s="1" t="s">
        <v>222</v>
      </c>
      <c r="E648" s="1" t="s">
        <v>6</v>
      </c>
      <c r="F648" s="1" t="s">
        <v>112</v>
      </c>
      <c r="G648" s="1">
        <v>2</v>
      </c>
      <c r="H648" s="1">
        <v>2</v>
      </c>
      <c r="I648" s="1" t="e">
        <v>#N/A</v>
      </c>
      <c r="J648" s="499">
        <v>2</v>
      </c>
    </row>
    <row r="649" spans="1:10" ht="15.75" customHeight="1">
      <c r="A649" s="1" t="s">
        <v>128</v>
      </c>
      <c r="B649" s="3">
        <v>101</v>
      </c>
      <c r="C649" s="1" t="str">
        <f t="shared" si="14"/>
        <v>Power Generation x-Renewables: Independent Power Producers: Other Fossil-Fuel-Fired Power GenerationEnergy</v>
      </c>
      <c r="D649" s="1" t="s">
        <v>223</v>
      </c>
      <c r="E649" s="1" t="s">
        <v>6</v>
      </c>
      <c r="F649" s="1" t="s">
        <v>112</v>
      </c>
      <c r="G649" s="1">
        <v>2</v>
      </c>
      <c r="H649" s="1">
        <v>2</v>
      </c>
      <c r="I649" s="1" t="e">
        <v>#N/A</v>
      </c>
      <c r="J649" s="499">
        <v>2</v>
      </c>
    </row>
    <row r="650" spans="1:10" ht="15.75" customHeight="1">
      <c r="A650" s="1" t="s">
        <v>128</v>
      </c>
      <c r="B650" s="3" t="s">
        <v>275</v>
      </c>
      <c r="C650" s="1" t="str">
        <f t="shared" si="14"/>
        <v>Power Generation x-Renewables: Independent Water and Power ProducersEnergy</v>
      </c>
      <c r="D650" s="1" t="s">
        <v>224</v>
      </c>
      <c r="E650" s="1" t="s">
        <v>6</v>
      </c>
      <c r="F650" s="1" t="s">
        <v>112</v>
      </c>
      <c r="G650" s="1">
        <v>2</v>
      </c>
      <c r="H650" s="1">
        <v>2</v>
      </c>
      <c r="I650" s="1" t="e">
        <v>#N/A</v>
      </c>
      <c r="J650" s="499">
        <v>2</v>
      </c>
    </row>
    <row r="651" spans="1:10" ht="15.75" customHeight="1">
      <c r="A651" s="1" t="s">
        <v>128</v>
      </c>
      <c r="B651" s="3" t="s">
        <v>277</v>
      </c>
      <c r="C651" s="1" t="str">
        <f t="shared" si="14"/>
        <v>Power Generation x-Renewables: Independent Water and Power Producers: Power and Water ProductionEnergy</v>
      </c>
      <c r="D651" s="1" t="s">
        <v>225</v>
      </c>
      <c r="E651" s="1" t="s">
        <v>6</v>
      </c>
      <c r="F651" s="1" t="s">
        <v>112</v>
      </c>
      <c r="G651" s="1">
        <v>2</v>
      </c>
      <c r="H651" s="1">
        <v>2</v>
      </c>
      <c r="I651" s="1" t="e">
        <v>#N/A</v>
      </c>
      <c r="J651" s="499">
        <v>2</v>
      </c>
    </row>
    <row r="652" spans="1:10" ht="15.75" customHeight="1">
      <c r="A652" s="1" t="s">
        <v>128</v>
      </c>
      <c r="B652" s="3" t="s">
        <v>279</v>
      </c>
      <c r="C652" s="1" t="str">
        <f t="shared" si="14"/>
        <v>Power Generation x-Renewables: Other: Energy</v>
      </c>
      <c r="D652" s="1" t="s">
        <v>767</v>
      </c>
      <c r="E652" s="1" t="s">
        <v>6</v>
      </c>
      <c r="F652" s="1" t="s">
        <v>112</v>
      </c>
      <c r="G652" s="1">
        <v>2</v>
      </c>
      <c r="H652" s="1">
        <v>2</v>
      </c>
      <c r="I652" s="1" t="e">
        <v>#N/A</v>
      </c>
      <c r="J652" s="499">
        <v>2</v>
      </c>
    </row>
    <row r="653" spans="1:10" ht="15.75" customHeight="1">
      <c r="A653" s="1" t="s">
        <v>128</v>
      </c>
      <c r="B653" s="3">
        <v>196</v>
      </c>
      <c r="C653" s="1" t="str">
        <f t="shared" si="14"/>
        <v>Renewable PowerEnergy</v>
      </c>
      <c r="D653" s="1" t="s">
        <v>226</v>
      </c>
      <c r="E653" s="1" t="s">
        <v>6</v>
      </c>
      <c r="F653" s="1" t="s">
        <v>112</v>
      </c>
      <c r="G653" s="1">
        <v>2</v>
      </c>
      <c r="H653" s="1">
        <v>2</v>
      </c>
      <c r="I653" s="1" t="e">
        <v>#N/A</v>
      </c>
      <c r="J653" s="499">
        <v>2</v>
      </c>
    </row>
    <row r="654" spans="1:10" ht="15.75" customHeight="1">
      <c r="A654" s="1" t="s">
        <v>128</v>
      </c>
      <c r="B654" s="3">
        <v>207</v>
      </c>
      <c r="C654" s="1" t="str">
        <f t="shared" si="14"/>
        <v>Renewable Power: Hydroelectric Power GenerationEnergy</v>
      </c>
      <c r="D654" s="1" t="s">
        <v>227</v>
      </c>
      <c r="E654" s="1" t="s">
        <v>6</v>
      </c>
      <c r="F654" s="1" t="s">
        <v>112</v>
      </c>
      <c r="G654" s="1">
        <v>2</v>
      </c>
      <c r="H654" s="1">
        <v>2</v>
      </c>
      <c r="I654" s="1" t="e">
        <v>#N/A</v>
      </c>
      <c r="J654" s="499">
        <v>2</v>
      </c>
    </row>
    <row r="655" spans="1:10" ht="15.75" customHeight="1">
      <c r="A655" s="1" t="s">
        <v>128</v>
      </c>
      <c r="B655" s="3">
        <v>132</v>
      </c>
      <c r="C655" s="1" t="str">
        <f t="shared" si="14"/>
        <v>Renewable Power: Hydroelectric Power Generation: Hydroelectric Dam Power GenerationEnergy</v>
      </c>
      <c r="D655" s="1" t="s">
        <v>228</v>
      </c>
      <c r="E655" s="1" t="s">
        <v>6</v>
      </c>
      <c r="F655" s="1" t="s">
        <v>112</v>
      </c>
      <c r="G655" s="1">
        <v>2</v>
      </c>
      <c r="H655" s="1">
        <v>2</v>
      </c>
      <c r="I655" s="1" t="e">
        <v>#N/A</v>
      </c>
      <c r="J655" s="499">
        <v>2</v>
      </c>
    </row>
    <row r="656" spans="1:10" ht="15.75" customHeight="1">
      <c r="A656" s="1" t="s">
        <v>128</v>
      </c>
      <c r="B656" s="3">
        <v>171</v>
      </c>
      <c r="C656" s="1" t="str">
        <f t="shared" si="14"/>
        <v>Renewable Power: Hydroelectric Power Generation: Hydroelectric Run-of-River Power GenerationEnergy</v>
      </c>
      <c r="D656" s="1" t="s">
        <v>229</v>
      </c>
      <c r="E656" s="1" t="s">
        <v>6</v>
      </c>
      <c r="F656" s="1" t="s">
        <v>112</v>
      </c>
      <c r="G656" s="1">
        <v>2</v>
      </c>
      <c r="H656" s="1">
        <v>2</v>
      </c>
      <c r="I656" s="1" t="e">
        <v>#N/A</v>
      </c>
      <c r="J656" s="499">
        <v>2</v>
      </c>
    </row>
    <row r="657" spans="1:10" ht="15.75" customHeight="1">
      <c r="A657" s="1" t="s">
        <v>128</v>
      </c>
      <c r="B657" s="3">
        <v>172</v>
      </c>
      <c r="C657" s="1" t="str">
        <f t="shared" si="14"/>
        <v>Renewable Power: Hydroelectric Power Generation: OtherEnergy</v>
      </c>
      <c r="D657" s="1" t="s">
        <v>230</v>
      </c>
      <c r="E657" s="1" t="s">
        <v>6</v>
      </c>
      <c r="F657" s="1" t="s">
        <v>112</v>
      </c>
      <c r="G657" s="1">
        <v>2</v>
      </c>
      <c r="H657" s="1">
        <v>2</v>
      </c>
      <c r="I657" s="1" t="e">
        <v>#N/A</v>
      </c>
      <c r="J657" s="499">
        <v>2</v>
      </c>
    </row>
    <row r="658" spans="1:10" ht="15.75" customHeight="1">
      <c r="A658" s="1" t="s">
        <v>128</v>
      </c>
      <c r="B658" s="3" t="s">
        <v>287</v>
      </c>
      <c r="C658" s="1" t="str">
        <f t="shared" si="14"/>
        <v>Renewable Power: Hydroelectric Power Generation: Pumped Hydroelectric StorageEnergy</v>
      </c>
      <c r="D658" s="1" t="s">
        <v>231</v>
      </c>
      <c r="E658" s="1" t="s">
        <v>6</v>
      </c>
      <c r="F658" s="1" t="s">
        <v>112</v>
      </c>
      <c r="G658" s="1">
        <v>2</v>
      </c>
      <c r="H658" s="1">
        <v>2</v>
      </c>
      <c r="I658" s="1" t="e">
        <v>#N/A</v>
      </c>
      <c r="J658" s="499">
        <v>2</v>
      </c>
    </row>
    <row r="659" spans="1:10" ht="15.75" customHeight="1">
      <c r="A659" s="1" t="s">
        <v>128</v>
      </c>
      <c r="B659" s="3">
        <v>174</v>
      </c>
      <c r="C659" s="1" t="str">
        <f t="shared" si="14"/>
        <v>Renewable Power: Other: Energy</v>
      </c>
      <c r="D659" s="1" t="s">
        <v>768</v>
      </c>
      <c r="E659" s="1" t="s">
        <v>6</v>
      </c>
      <c r="F659" s="1" t="s">
        <v>112</v>
      </c>
      <c r="G659" s="1">
        <v>2</v>
      </c>
      <c r="H659" s="1">
        <v>2</v>
      </c>
      <c r="I659" s="1" t="e">
        <v>#N/A</v>
      </c>
      <c r="J659" s="499">
        <v>2</v>
      </c>
    </row>
    <row r="660" spans="1:10" ht="15.75" customHeight="1">
      <c r="A660" s="1" t="s">
        <v>128</v>
      </c>
      <c r="B660" s="3">
        <v>175</v>
      </c>
      <c r="C660" s="1" t="str">
        <f t="shared" si="14"/>
        <v>Renewable Power: Other Renewable Power GenerationEnergy</v>
      </c>
      <c r="D660" s="1" t="s">
        <v>232</v>
      </c>
      <c r="E660" s="1" t="s">
        <v>6</v>
      </c>
      <c r="F660" s="1" t="s">
        <v>112</v>
      </c>
      <c r="G660" s="1">
        <v>2</v>
      </c>
      <c r="H660" s="1">
        <v>2</v>
      </c>
      <c r="I660" s="1" t="e">
        <v>#N/A</v>
      </c>
      <c r="J660" s="499">
        <v>2</v>
      </c>
    </row>
    <row r="661" spans="1:10" ht="15.75" customHeight="1">
      <c r="A661" s="1" t="s">
        <v>128</v>
      </c>
      <c r="B661" s="3">
        <v>173</v>
      </c>
      <c r="C661" s="1" t="str">
        <f t="shared" si="14"/>
        <v>Renewable Power: Other Renewable Power Generation: Biomass Power GenerationEnergy</v>
      </c>
      <c r="D661" s="1" t="s">
        <v>233</v>
      </c>
      <c r="E661" s="1" t="s">
        <v>6</v>
      </c>
      <c r="F661" s="1" t="s">
        <v>112</v>
      </c>
      <c r="G661" s="1">
        <v>2</v>
      </c>
      <c r="H661" s="1">
        <v>2</v>
      </c>
      <c r="I661" s="1" t="e">
        <v>#N/A</v>
      </c>
      <c r="J661" s="499">
        <v>2</v>
      </c>
    </row>
    <row r="662" spans="1:10" ht="15.75" customHeight="1">
      <c r="A662" s="1" t="s">
        <v>128</v>
      </c>
      <c r="B662" s="3">
        <v>176</v>
      </c>
      <c r="C662" s="1" t="str">
        <f t="shared" si="14"/>
        <v>Renewable Power: Other Renewable Power Generation: Geothermal Power GenerationEnergy</v>
      </c>
      <c r="D662" s="1" t="s">
        <v>234</v>
      </c>
      <c r="E662" s="1" t="s">
        <v>6</v>
      </c>
      <c r="F662" s="1" t="s">
        <v>112</v>
      </c>
      <c r="G662" s="1">
        <v>2</v>
      </c>
      <c r="H662" s="1">
        <v>2</v>
      </c>
      <c r="I662" s="1" t="e">
        <v>#N/A</v>
      </c>
      <c r="J662" s="499">
        <v>2</v>
      </c>
    </row>
    <row r="663" spans="1:10" ht="15.75" customHeight="1">
      <c r="A663" s="1" t="s">
        <v>128</v>
      </c>
      <c r="B663" s="3">
        <v>190</v>
      </c>
      <c r="C663" s="1" t="str">
        <f t="shared" si="14"/>
        <v>Renewable Power: Other Renewable Power Generation: OtherEnergy</v>
      </c>
      <c r="D663" s="1" t="s">
        <v>235</v>
      </c>
      <c r="E663" s="1" t="s">
        <v>6</v>
      </c>
      <c r="F663" s="1" t="s">
        <v>112</v>
      </c>
      <c r="G663" s="1">
        <v>2</v>
      </c>
      <c r="H663" s="1">
        <v>2</v>
      </c>
      <c r="I663" s="1" t="e">
        <v>#N/A</v>
      </c>
      <c r="J663" s="499">
        <v>2</v>
      </c>
    </row>
    <row r="664" spans="1:10" ht="15.75" customHeight="1">
      <c r="A664" s="1" t="s">
        <v>128</v>
      </c>
      <c r="B664" s="3">
        <v>197</v>
      </c>
      <c r="C664" s="1" t="str">
        <f t="shared" si="14"/>
        <v>Renewable Power: Other Renewable Power Generation: Wave Power GenerationEnergy</v>
      </c>
      <c r="D664" s="1" t="s">
        <v>236</v>
      </c>
      <c r="E664" s="1" t="s">
        <v>6</v>
      </c>
      <c r="F664" s="1" t="s">
        <v>112</v>
      </c>
      <c r="G664" s="1">
        <v>2</v>
      </c>
      <c r="H664" s="1">
        <v>2</v>
      </c>
      <c r="I664" s="1" t="e">
        <v>#N/A</v>
      </c>
      <c r="J664" s="499">
        <v>2</v>
      </c>
    </row>
    <row r="665" spans="1:10" ht="15.75" customHeight="1">
      <c r="A665" s="1" t="s">
        <v>128</v>
      </c>
      <c r="B665" s="3">
        <v>189</v>
      </c>
      <c r="C665" s="1" t="str">
        <f t="shared" si="14"/>
        <v>Renewable Power: Other Renewable TechnologiesEnergy</v>
      </c>
      <c r="D665" s="1" t="s">
        <v>237</v>
      </c>
      <c r="E665" s="1" t="s">
        <v>6</v>
      </c>
      <c r="F665" s="1" t="s">
        <v>112</v>
      </c>
      <c r="G665" s="1">
        <v>2</v>
      </c>
      <c r="H665" s="1">
        <v>2</v>
      </c>
      <c r="I665" s="1" t="e">
        <v>#N/A</v>
      </c>
      <c r="J665" s="499">
        <v>2</v>
      </c>
    </row>
    <row r="666" spans="1:10" ht="15.75" customHeight="1">
      <c r="A666" s="1" t="s">
        <v>128</v>
      </c>
      <c r="B666" s="3">
        <v>208</v>
      </c>
      <c r="C666" s="1" t="str">
        <f t="shared" si="14"/>
        <v>Renewable Power: Other Renewable Technologies: Battery StorageEnergy</v>
      </c>
      <c r="D666" s="1" t="s">
        <v>238</v>
      </c>
      <c r="E666" s="1" t="s">
        <v>6</v>
      </c>
      <c r="F666" s="1" t="s">
        <v>112</v>
      </c>
      <c r="G666" s="1">
        <v>2</v>
      </c>
      <c r="H666" s="1">
        <v>2</v>
      </c>
      <c r="I666" s="1" t="e">
        <v>#N/A</v>
      </c>
      <c r="J666" s="499">
        <v>2</v>
      </c>
    </row>
    <row r="667" spans="1:10" ht="15.75" customHeight="1">
      <c r="A667" s="1" t="s">
        <v>128</v>
      </c>
      <c r="B667" s="3" t="s">
        <v>299</v>
      </c>
      <c r="C667" s="1" t="str">
        <f t="shared" si="14"/>
        <v>Renewable Power: Other Renewable Technologies: Off-Shore Transmission (OFTO)Energy</v>
      </c>
      <c r="D667" s="1" t="s">
        <v>240</v>
      </c>
      <c r="E667" s="1" t="s">
        <v>6</v>
      </c>
      <c r="F667" s="1" t="s">
        <v>112</v>
      </c>
      <c r="G667" s="1">
        <v>2</v>
      </c>
      <c r="H667" s="1">
        <v>2</v>
      </c>
      <c r="I667" s="1" t="e">
        <v>#N/A</v>
      </c>
      <c r="J667" s="499">
        <v>2</v>
      </c>
    </row>
    <row r="668" spans="1:10" ht="15.75" customHeight="1">
      <c r="A668" s="1" t="s">
        <v>128</v>
      </c>
      <c r="B668" s="3">
        <v>72</v>
      </c>
      <c r="C668" s="1" t="str">
        <f t="shared" si="14"/>
        <v>Renewable Power: Other Renewable Technologies: OtherEnergy</v>
      </c>
      <c r="D668" s="1" t="s">
        <v>241</v>
      </c>
      <c r="E668" s="1" t="s">
        <v>6</v>
      </c>
      <c r="F668" s="1" t="s">
        <v>112</v>
      </c>
      <c r="G668" s="1">
        <v>2</v>
      </c>
      <c r="H668" s="1">
        <v>2</v>
      </c>
      <c r="I668" s="1" t="e">
        <v>#N/A</v>
      </c>
      <c r="J668" s="499">
        <v>2</v>
      </c>
    </row>
    <row r="669" spans="1:10" ht="15.75" customHeight="1">
      <c r="A669" s="1" t="s">
        <v>128</v>
      </c>
      <c r="B669" s="3">
        <v>73</v>
      </c>
      <c r="C669" s="1" t="str">
        <f t="shared" si="14"/>
        <v>Renewable Power: Other Renewable Technologies: Other StorageEnergy</v>
      </c>
      <c r="D669" s="1" t="s">
        <v>242</v>
      </c>
      <c r="E669" s="1" t="s">
        <v>6</v>
      </c>
      <c r="F669" s="1" t="s">
        <v>112</v>
      </c>
      <c r="G669" s="1">
        <v>2</v>
      </c>
      <c r="H669" s="1">
        <v>2</v>
      </c>
      <c r="I669" s="1" t="e">
        <v>#N/A</v>
      </c>
      <c r="J669" s="499">
        <v>2</v>
      </c>
    </row>
    <row r="670" spans="1:10" ht="15.75" customHeight="1">
      <c r="A670" s="1" t="s">
        <v>128</v>
      </c>
      <c r="B670" s="3">
        <v>74</v>
      </c>
      <c r="C670" s="1" t="str">
        <f t="shared" si="14"/>
        <v>Renewable Power: Solar Power GenerationEnergy</v>
      </c>
      <c r="D670" s="1" t="s">
        <v>243</v>
      </c>
      <c r="E670" s="1" t="s">
        <v>6</v>
      </c>
      <c r="F670" s="1" t="s">
        <v>112</v>
      </c>
      <c r="G670" s="1">
        <v>2</v>
      </c>
      <c r="H670" s="1">
        <v>2</v>
      </c>
      <c r="I670" s="1" t="e">
        <v>#N/A</v>
      </c>
      <c r="J670" s="499">
        <v>2</v>
      </c>
    </row>
    <row r="671" spans="1:10" ht="15.75" customHeight="1">
      <c r="A671" s="1" t="s">
        <v>128</v>
      </c>
      <c r="B671" s="3">
        <v>75</v>
      </c>
      <c r="C671" s="1" t="str">
        <f t="shared" si="14"/>
        <v>Renewable Power: Solar Power Generation: OtherEnergy</v>
      </c>
      <c r="D671" s="1" t="s">
        <v>244</v>
      </c>
      <c r="E671" s="1" t="s">
        <v>6</v>
      </c>
      <c r="F671" s="1" t="s">
        <v>112</v>
      </c>
      <c r="G671" s="1">
        <v>2</v>
      </c>
      <c r="H671" s="1">
        <v>2</v>
      </c>
      <c r="I671" s="1" t="e">
        <v>#N/A</v>
      </c>
      <c r="J671" s="499">
        <v>2</v>
      </c>
    </row>
    <row r="672" spans="1:10" ht="15.75" customHeight="1">
      <c r="A672" s="1" t="s">
        <v>128</v>
      </c>
      <c r="B672" s="3">
        <v>230</v>
      </c>
      <c r="C672" s="1" t="str">
        <f t="shared" si="14"/>
        <v>Renewable Power: Solar Power Generation: Photovoltaic Power GenerationEnergy</v>
      </c>
      <c r="D672" s="1" t="s">
        <v>245</v>
      </c>
      <c r="E672" s="1" t="s">
        <v>6</v>
      </c>
      <c r="F672" s="1" t="s">
        <v>112</v>
      </c>
      <c r="G672" s="1">
        <v>2</v>
      </c>
      <c r="H672" s="1">
        <v>2</v>
      </c>
      <c r="I672" s="1" t="e">
        <v>#N/A</v>
      </c>
      <c r="J672" s="499">
        <v>2</v>
      </c>
    </row>
    <row r="673" spans="1:10" ht="15.75" customHeight="1">
      <c r="A673" s="1" t="s">
        <v>128</v>
      </c>
      <c r="B673" s="3">
        <v>76</v>
      </c>
      <c r="C673" s="1" t="str">
        <f t="shared" si="14"/>
        <v>Renewable Power: Solar Power Generation: Thermal Solar PowerEnergy</v>
      </c>
      <c r="D673" s="1" t="s">
        <v>247</v>
      </c>
      <c r="E673" s="1" t="s">
        <v>6</v>
      </c>
      <c r="F673" s="1" t="s">
        <v>112</v>
      </c>
      <c r="G673" s="1">
        <v>2</v>
      </c>
      <c r="H673" s="1">
        <v>2</v>
      </c>
      <c r="I673" s="1" t="e">
        <v>#N/A</v>
      </c>
      <c r="J673" s="499">
        <v>2</v>
      </c>
    </row>
    <row r="674" spans="1:10" ht="15.75" customHeight="1">
      <c r="A674" s="1" t="s">
        <v>128</v>
      </c>
      <c r="B674" s="3">
        <v>133</v>
      </c>
      <c r="C674" s="1" t="str">
        <f t="shared" si="14"/>
        <v>Renewable Power: Wind Power GenerationEnergy</v>
      </c>
      <c r="D674" s="1" t="s">
        <v>248</v>
      </c>
      <c r="E674" s="1" t="s">
        <v>6</v>
      </c>
      <c r="F674" s="1" t="s">
        <v>112</v>
      </c>
      <c r="G674" s="1">
        <v>2</v>
      </c>
      <c r="H674" s="1">
        <v>2</v>
      </c>
      <c r="I674" s="1" t="e">
        <v>#N/A</v>
      </c>
      <c r="J674" s="499">
        <v>2</v>
      </c>
    </row>
    <row r="675" spans="1:10" ht="15.75" customHeight="1">
      <c r="A675" s="1" t="s">
        <v>128</v>
      </c>
      <c r="B675" s="3">
        <v>177</v>
      </c>
      <c r="C675" s="1" t="str">
        <f t="shared" si="14"/>
        <v>Renewable Power: Wind Power Generation: Off-Shore Wind Power GenerationEnergy</v>
      </c>
      <c r="D675" s="1" t="s">
        <v>249</v>
      </c>
      <c r="E675" s="1" t="s">
        <v>6</v>
      </c>
      <c r="F675" s="1" t="s">
        <v>112</v>
      </c>
      <c r="G675" s="1">
        <v>2</v>
      </c>
      <c r="H675" s="1">
        <v>2</v>
      </c>
      <c r="I675" s="1" t="e">
        <v>#N/A</v>
      </c>
      <c r="J675" s="499">
        <v>2</v>
      </c>
    </row>
    <row r="676" spans="1:10" ht="15.75" customHeight="1">
      <c r="A676" s="1" t="s">
        <v>128</v>
      </c>
      <c r="B676" s="3">
        <v>178</v>
      </c>
      <c r="C676" s="1" t="str">
        <f t="shared" si="14"/>
        <v>Renewable Power: Wind Power Generation: On-Shore Wind Power GenerationEnergy</v>
      </c>
      <c r="D676" s="1" t="s">
        <v>250</v>
      </c>
      <c r="E676" s="1" t="s">
        <v>6</v>
      </c>
      <c r="F676" s="1" t="s">
        <v>112</v>
      </c>
      <c r="G676" s="1">
        <v>2</v>
      </c>
      <c r="H676" s="1">
        <v>2</v>
      </c>
      <c r="I676" s="1" t="e">
        <v>#N/A</v>
      </c>
      <c r="J676" s="499">
        <v>2</v>
      </c>
    </row>
    <row r="677" spans="1:10" ht="15.75" customHeight="1">
      <c r="A677" s="1" t="s">
        <v>128</v>
      </c>
      <c r="B677" s="3">
        <v>179</v>
      </c>
      <c r="C677" s="1" t="str">
        <f t="shared" si="14"/>
        <v>Renewable Power: Wind Power Generation: OtherEnergy</v>
      </c>
      <c r="D677" s="1" t="s">
        <v>251</v>
      </c>
      <c r="E677" s="1" t="s">
        <v>6</v>
      </c>
      <c r="F677" s="1" t="s">
        <v>112</v>
      </c>
      <c r="G677" s="1">
        <v>2</v>
      </c>
      <c r="H677" s="1">
        <v>2</v>
      </c>
      <c r="I677" s="1" t="e">
        <v>#N/A</v>
      </c>
      <c r="J677" s="499">
        <v>2</v>
      </c>
    </row>
    <row r="678" spans="1:10" ht="15.75" customHeight="1">
      <c r="A678" s="1" t="s">
        <v>128</v>
      </c>
      <c r="B678" s="3">
        <v>180</v>
      </c>
      <c r="C678" s="1" t="str">
        <f t="shared" si="14"/>
        <v>Social InfrastructureEnergy</v>
      </c>
      <c r="D678" s="1" t="s">
        <v>252</v>
      </c>
      <c r="E678" s="1" t="s">
        <v>6</v>
      </c>
      <c r="F678" s="1" t="s">
        <v>112</v>
      </c>
      <c r="G678" s="1">
        <v>1</v>
      </c>
      <c r="H678" s="1">
        <v>1</v>
      </c>
      <c r="I678" s="1" t="e">
        <v>#N/A</v>
      </c>
      <c r="J678" s="499">
        <v>1</v>
      </c>
    </row>
    <row r="679" spans="1:10" ht="15.75" customHeight="1">
      <c r="A679" s="1" t="s">
        <v>128</v>
      </c>
      <c r="B679" s="3">
        <v>232</v>
      </c>
      <c r="C679" s="1" t="str">
        <f t="shared" si="14"/>
        <v>Social Infrastructure: Defence ServicesEnergy</v>
      </c>
      <c r="D679" s="1" t="s">
        <v>253</v>
      </c>
      <c r="E679" s="1" t="s">
        <v>6</v>
      </c>
      <c r="F679" s="1" t="s">
        <v>112</v>
      </c>
      <c r="G679" s="1">
        <v>1</v>
      </c>
      <c r="H679" s="1">
        <v>1</v>
      </c>
      <c r="I679" s="1" t="e">
        <v>#N/A</v>
      </c>
      <c r="J679" s="499">
        <v>1</v>
      </c>
    </row>
    <row r="680" spans="1:10" ht="15.75" customHeight="1">
      <c r="A680" s="1" t="s">
        <v>128</v>
      </c>
      <c r="B680" s="3">
        <v>134</v>
      </c>
      <c r="C680" s="1" t="str">
        <f t="shared" si="14"/>
        <v>Social Infrastructure: Defence Services: Barracks and AccommodationEnergy</v>
      </c>
      <c r="D680" s="1" t="s">
        <v>254</v>
      </c>
      <c r="E680" s="1" t="s">
        <v>6</v>
      </c>
      <c r="F680" s="1" t="s">
        <v>112</v>
      </c>
      <c r="G680" s="1">
        <v>1</v>
      </c>
      <c r="H680" s="1">
        <v>1</v>
      </c>
      <c r="I680" s="1" t="e">
        <v>#N/A</v>
      </c>
      <c r="J680" s="499">
        <v>1</v>
      </c>
    </row>
    <row r="681" spans="1:10" ht="15.75" customHeight="1">
      <c r="A681" s="1" t="s">
        <v>128</v>
      </c>
      <c r="B681" s="3">
        <v>181</v>
      </c>
      <c r="C681" s="1" t="str">
        <f t="shared" si="14"/>
        <v>Social Infrastructure: Defence Services: OtherEnergy</v>
      </c>
      <c r="D681" s="1" t="s">
        <v>256</v>
      </c>
      <c r="E681" s="1" t="s">
        <v>6</v>
      </c>
      <c r="F681" s="1" t="s">
        <v>112</v>
      </c>
      <c r="G681" s="1">
        <v>1</v>
      </c>
      <c r="H681" s="1">
        <v>1</v>
      </c>
      <c r="I681" s="1" t="e">
        <v>#N/A</v>
      </c>
      <c r="J681" s="499">
        <v>1</v>
      </c>
    </row>
    <row r="682" spans="1:10" ht="15.75" customHeight="1">
      <c r="A682" s="1" t="s">
        <v>128</v>
      </c>
      <c r="B682" s="3">
        <v>182</v>
      </c>
      <c r="C682" s="1" t="str">
        <f t="shared" si="14"/>
        <v>Social Infrastructure: Defence Services: Strategic Transport and RefuellingEnergy</v>
      </c>
      <c r="D682" s="1" t="s">
        <v>257</v>
      </c>
      <c r="E682" s="1" t="s">
        <v>6</v>
      </c>
      <c r="F682" s="1" t="s">
        <v>112</v>
      </c>
      <c r="G682" s="1">
        <v>1</v>
      </c>
      <c r="H682" s="1">
        <v>1</v>
      </c>
      <c r="I682" s="1" t="e">
        <v>#N/A</v>
      </c>
      <c r="J682" s="499">
        <v>1</v>
      </c>
    </row>
    <row r="683" spans="1:10" ht="15.75" customHeight="1">
      <c r="A683" s="1" t="s">
        <v>128</v>
      </c>
      <c r="B683" s="3">
        <v>183</v>
      </c>
      <c r="C683" s="1" t="str">
        <f t="shared" si="14"/>
        <v>Social Infrastructure: Defence Services: Training FacilitiesEnergy</v>
      </c>
      <c r="D683" s="1" t="s">
        <v>258</v>
      </c>
      <c r="E683" s="1" t="s">
        <v>6</v>
      </c>
      <c r="F683" s="1" t="s">
        <v>112</v>
      </c>
      <c r="G683" s="1">
        <v>1</v>
      </c>
      <c r="H683" s="1">
        <v>1</v>
      </c>
      <c r="I683" s="1" t="e">
        <v>#N/A</v>
      </c>
      <c r="J683" s="499">
        <v>1</v>
      </c>
    </row>
    <row r="684" spans="1:10" ht="15.75" customHeight="1">
      <c r="A684" s="1" t="s">
        <v>128</v>
      </c>
      <c r="B684" s="3">
        <v>231</v>
      </c>
      <c r="C684" s="1" t="str">
        <f t="shared" si="14"/>
        <v>Social Infrastructure: Education ServicesEnergy</v>
      </c>
      <c r="D684" s="1" t="s">
        <v>259</v>
      </c>
      <c r="E684" s="1" t="s">
        <v>6</v>
      </c>
      <c r="F684" s="1" t="s">
        <v>112</v>
      </c>
      <c r="G684" s="1">
        <v>1</v>
      </c>
      <c r="H684" s="1">
        <v>1</v>
      </c>
      <c r="I684" s="1" t="e">
        <v>#N/A</v>
      </c>
      <c r="J684" s="499">
        <v>1</v>
      </c>
    </row>
    <row r="685" spans="1:10" ht="15.75" customHeight="1">
      <c r="A685" s="1" t="s">
        <v>128</v>
      </c>
      <c r="B685" s="3" t="s">
        <v>315</v>
      </c>
      <c r="C685" s="1" t="str">
        <f t="shared" si="14"/>
        <v>Social Infrastructure: Education Services: OtherEnergy</v>
      </c>
      <c r="D685" s="1" t="s">
        <v>260</v>
      </c>
      <c r="E685" s="1" t="s">
        <v>6</v>
      </c>
      <c r="F685" s="1" t="s">
        <v>112</v>
      </c>
      <c r="G685" s="1">
        <v>1</v>
      </c>
      <c r="H685" s="1">
        <v>1</v>
      </c>
      <c r="I685" s="1" t="e">
        <v>#N/A</v>
      </c>
      <c r="J685" s="499">
        <v>1</v>
      </c>
    </row>
    <row r="686" spans="1:10" ht="15.75" customHeight="1">
      <c r="A686" s="1" t="s">
        <v>128</v>
      </c>
      <c r="B686" s="3">
        <v>39</v>
      </c>
      <c r="C686" s="1" t="str">
        <f t="shared" si="14"/>
        <v>Social Infrastructure: Education Services: Schools (Classes and Sports Facilities)Energy</v>
      </c>
      <c r="D686" s="1" t="s">
        <v>262</v>
      </c>
      <c r="E686" s="1" t="s">
        <v>6</v>
      </c>
      <c r="F686" s="1" t="s">
        <v>112</v>
      </c>
      <c r="G686" s="1">
        <v>1</v>
      </c>
      <c r="H686" s="1">
        <v>1</v>
      </c>
      <c r="I686" s="1" t="e">
        <v>#N/A</v>
      </c>
      <c r="J686" s="499">
        <v>1</v>
      </c>
    </row>
    <row r="687" spans="1:10" ht="15.75" customHeight="1">
      <c r="A687" s="1" t="s">
        <v>128</v>
      </c>
      <c r="B687" s="3">
        <v>40</v>
      </c>
      <c r="C687" s="1" t="str">
        <f t="shared" si="14"/>
        <v>Social Infrastructure: Education Services: Student AccommodationEnergy</v>
      </c>
      <c r="D687" s="1" t="s">
        <v>263</v>
      </c>
      <c r="E687" s="1" t="s">
        <v>6</v>
      </c>
      <c r="F687" s="1" t="s">
        <v>112</v>
      </c>
      <c r="G687" s="1">
        <v>1</v>
      </c>
      <c r="H687" s="1">
        <v>1</v>
      </c>
      <c r="I687" s="1" t="e">
        <v>#N/A</v>
      </c>
      <c r="J687" s="499">
        <v>1</v>
      </c>
    </row>
    <row r="688" spans="1:10" ht="15.75" customHeight="1">
      <c r="A688" s="1" t="s">
        <v>128</v>
      </c>
      <c r="B688" s="3" t="s">
        <v>133</v>
      </c>
      <c r="C688" s="1" t="str">
        <f t="shared" si="14"/>
        <v>Social Infrastructure: Education Services: Universities (Classes, Labs, Administration Buildings)Energy</v>
      </c>
      <c r="D688" s="1" t="s">
        <v>264</v>
      </c>
      <c r="E688" s="1" t="s">
        <v>6</v>
      </c>
      <c r="F688" s="1" t="s">
        <v>112</v>
      </c>
      <c r="G688" s="1">
        <v>1</v>
      </c>
      <c r="H688" s="1">
        <v>1</v>
      </c>
      <c r="I688" s="1" t="e">
        <v>#N/A</v>
      </c>
      <c r="J688" s="499">
        <v>1</v>
      </c>
    </row>
    <row r="689" spans="1:10" ht="15.75" customHeight="1">
      <c r="A689" s="1" t="s">
        <v>128</v>
      </c>
      <c r="B689" s="3">
        <v>130</v>
      </c>
      <c r="C689" s="1" t="str">
        <f t="shared" si="14"/>
        <v>Social Infrastructure: Government ServicesEnergy</v>
      </c>
      <c r="D689" s="1" t="s">
        <v>265</v>
      </c>
      <c r="E689" s="1" t="s">
        <v>6</v>
      </c>
      <c r="F689" s="1" t="s">
        <v>112</v>
      </c>
      <c r="G689" s="1">
        <v>1</v>
      </c>
      <c r="H689" s="1">
        <v>1</v>
      </c>
      <c r="I689" s="1" t="e">
        <v>#N/A</v>
      </c>
      <c r="J689" s="499">
        <v>1</v>
      </c>
    </row>
    <row r="690" spans="1:10" ht="15.75" customHeight="1">
      <c r="A690" s="1" t="s">
        <v>128</v>
      </c>
      <c r="B690" s="3">
        <v>168</v>
      </c>
      <c r="C690" s="1" t="str">
        <f t="shared" si="14"/>
        <v>Social Infrastructure: Government Services: Courts of JusticeEnergy</v>
      </c>
      <c r="D690" s="1" t="s">
        <v>266</v>
      </c>
      <c r="E690" s="1" t="s">
        <v>6</v>
      </c>
      <c r="F690" s="1" t="s">
        <v>112</v>
      </c>
      <c r="G690" s="1">
        <v>1</v>
      </c>
      <c r="H690" s="1">
        <v>1</v>
      </c>
      <c r="I690" s="1" t="e">
        <v>#N/A</v>
      </c>
      <c r="J690" s="499">
        <v>1</v>
      </c>
    </row>
    <row r="691" spans="1:10" ht="15.75" customHeight="1">
      <c r="A691" s="1" t="s">
        <v>128</v>
      </c>
      <c r="B691" s="3">
        <v>169</v>
      </c>
      <c r="C691" s="1" t="str">
        <f t="shared" si="14"/>
        <v>Social Infrastructure: Government Services: Government Buildings and Office AccommodationEnergy</v>
      </c>
      <c r="D691" s="1" t="s">
        <v>267</v>
      </c>
      <c r="E691" s="1" t="s">
        <v>6</v>
      </c>
      <c r="F691" s="1" t="s">
        <v>112</v>
      </c>
      <c r="G691" s="1">
        <v>1</v>
      </c>
      <c r="H691" s="1">
        <v>1</v>
      </c>
      <c r="I691" s="1" t="e">
        <v>#N/A</v>
      </c>
      <c r="J691" s="499">
        <v>1</v>
      </c>
    </row>
    <row r="692" spans="1:10" ht="15.75" customHeight="1">
      <c r="A692" s="1" t="s">
        <v>128</v>
      </c>
      <c r="B692" s="3">
        <v>14</v>
      </c>
      <c r="C692" s="1" t="str">
        <f t="shared" si="14"/>
        <v>Social Infrastructure: Government Services: OtherEnergy</v>
      </c>
      <c r="D692" s="1" t="s">
        <v>268</v>
      </c>
      <c r="E692" s="1" t="s">
        <v>6</v>
      </c>
      <c r="F692" s="1" t="s">
        <v>112</v>
      </c>
      <c r="G692" s="1">
        <v>1</v>
      </c>
      <c r="H692" s="1">
        <v>1</v>
      </c>
      <c r="I692" s="1" t="e">
        <v>#N/A</v>
      </c>
      <c r="J692" s="499">
        <v>1</v>
      </c>
    </row>
    <row r="693" spans="1:10" ht="15.75" customHeight="1">
      <c r="A693" s="1" t="s">
        <v>128</v>
      </c>
      <c r="B693" s="3">
        <v>170</v>
      </c>
      <c r="C693" s="1" t="str">
        <f t="shared" si="14"/>
        <v>Social Infrastructure: Government Services: Police Stations and FacilitiesEnergy</v>
      </c>
      <c r="D693" s="1" t="s">
        <v>270</v>
      </c>
      <c r="E693" s="1" t="s">
        <v>6</v>
      </c>
      <c r="F693" s="1" t="s">
        <v>112</v>
      </c>
      <c r="G693" s="1">
        <v>1</v>
      </c>
      <c r="H693" s="1">
        <v>1</v>
      </c>
      <c r="I693" s="1" t="e">
        <v>#N/A</v>
      </c>
      <c r="J693" s="499">
        <v>1</v>
      </c>
    </row>
    <row r="694" spans="1:10" ht="15.75" customHeight="1">
      <c r="A694" s="1" t="s">
        <v>128</v>
      </c>
      <c r="B694" s="3">
        <v>131</v>
      </c>
      <c r="C694" s="1" t="str">
        <f t="shared" si="14"/>
        <v>Social Infrastructure: Government Services: PrisonsEnergy</v>
      </c>
      <c r="D694" s="1" t="s">
        <v>271</v>
      </c>
      <c r="E694" s="1" t="s">
        <v>6</v>
      </c>
      <c r="F694" s="1" t="s">
        <v>112</v>
      </c>
      <c r="G694" s="1">
        <v>1</v>
      </c>
      <c r="H694" s="1">
        <v>1</v>
      </c>
      <c r="I694" s="1" t="e">
        <v>#N/A</v>
      </c>
      <c r="J694" s="499">
        <v>1</v>
      </c>
    </row>
    <row r="695" spans="1:10" ht="15.75" customHeight="1">
      <c r="A695" s="1" t="s">
        <v>128</v>
      </c>
      <c r="B695" s="3">
        <v>115</v>
      </c>
      <c r="C695" s="1" t="str">
        <f t="shared" si="14"/>
        <v>Social Infrastructure: Government Services: Social AccommodationEnergy</v>
      </c>
      <c r="D695" s="1" t="s">
        <v>272</v>
      </c>
      <c r="E695" s="1" t="s">
        <v>6</v>
      </c>
      <c r="F695" s="1" t="s">
        <v>112</v>
      </c>
      <c r="G695" s="1">
        <v>1</v>
      </c>
      <c r="H695" s="1">
        <v>1</v>
      </c>
      <c r="I695" s="1" t="e">
        <v>#N/A</v>
      </c>
      <c r="J695" s="499">
        <v>1</v>
      </c>
    </row>
    <row r="696" spans="1:10" ht="15.75" customHeight="1">
      <c r="A696" s="1" t="s">
        <v>128</v>
      </c>
      <c r="B696" s="3">
        <v>212</v>
      </c>
      <c r="C696" s="1" t="str">
        <f t="shared" si="14"/>
        <v>Social Infrastructure: Government Services: Street LightingEnergy</v>
      </c>
      <c r="D696" s="1" t="s">
        <v>273</v>
      </c>
      <c r="E696" s="1" t="s">
        <v>6</v>
      </c>
      <c r="F696" s="1" t="s">
        <v>112</v>
      </c>
      <c r="G696" s="1">
        <v>2</v>
      </c>
      <c r="H696" s="1">
        <v>2</v>
      </c>
      <c r="I696" s="1" t="e">
        <v>#N/A</v>
      </c>
      <c r="J696" s="499">
        <v>2</v>
      </c>
    </row>
    <row r="697" spans="1:10" ht="15.75" customHeight="1">
      <c r="A697" s="1" t="s">
        <v>128</v>
      </c>
      <c r="B697" s="3" t="s">
        <v>145</v>
      </c>
      <c r="C697" s="1" t="str">
        <f t="shared" si="14"/>
        <v>Social Infrastructure: Health and Social Care ServicesEnergy</v>
      </c>
      <c r="D697" s="1" t="s">
        <v>274</v>
      </c>
      <c r="E697" s="1" t="s">
        <v>6</v>
      </c>
      <c r="F697" s="1" t="s">
        <v>112</v>
      </c>
      <c r="G697" s="1">
        <v>1</v>
      </c>
      <c r="H697" s="1">
        <v>1</v>
      </c>
      <c r="I697" s="1" t="e">
        <v>#N/A</v>
      </c>
      <c r="J697" s="499">
        <v>1</v>
      </c>
    </row>
    <row r="698" spans="1:10" ht="15.75" customHeight="1">
      <c r="A698" s="1" t="s">
        <v>128</v>
      </c>
      <c r="B698" s="3">
        <v>120</v>
      </c>
      <c r="C698" s="1" t="str">
        <f t="shared" si="14"/>
        <v>Social Infrastructure: Health and Social Care Services: ClinicsEnergy</v>
      </c>
      <c r="D698" s="1" t="s">
        <v>276</v>
      </c>
      <c r="E698" s="1" t="s">
        <v>6</v>
      </c>
      <c r="F698" s="1" t="s">
        <v>112</v>
      </c>
      <c r="G698" s="1">
        <v>1</v>
      </c>
      <c r="H698" s="1">
        <v>1</v>
      </c>
      <c r="I698" s="1" t="e">
        <v>#N/A</v>
      </c>
      <c r="J698" s="499">
        <v>1</v>
      </c>
    </row>
    <row r="699" spans="1:10" ht="15.75" customHeight="1">
      <c r="A699" s="1" t="s">
        <v>128</v>
      </c>
      <c r="B699" s="3">
        <v>127</v>
      </c>
      <c r="C699" s="1" t="str">
        <f t="shared" si="14"/>
        <v>Social Infrastructure: Health and Social Care Services: CrematoriumEnergy</v>
      </c>
      <c r="D699" s="1" t="s">
        <v>278</v>
      </c>
      <c r="F699" s="1" t="s">
        <v>112</v>
      </c>
      <c r="H699" s="1">
        <v>1</v>
      </c>
      <c r="I699" s="1" t="e">
        <v>#N/A</v>
      </c>
      <c r="J699" s="499">
        <v>1</v>
      </c>
    </row>
    <row r="700" spans="1:10" ht="15.75" customHeight="1">
      <c r="A700" s="1" t="s">
        <v>128</v>
      </c>
      <c r="B700" s="3">
        <v>204</v>
      </c>
      <c r="C700" s="1" t="str">
        <f t="shared" si="14"/>
        <v>Social Infrastructure: Health and Social Care Services: HospitalsEnergy</v>
      </c>
      <c r="D700" s="1" t="s">
        <v>280</v>
      </c>
      <c r="E700" s="1" t="s">
        <v>6</v>
      </c>
      <c r="F700" s="1" t="s">
        <v>112</v>
      </c>
      <c r="G700" s="1">
        <v>1</v>
      </c>
      <c r="H700" s="1">
        <v>1</v>
      </c>
      <c r="I700" s="1" t="e">
        <v>#N/A</v>
      </c>
      <c r="J700" s="499">
        <v>1</v>
      </c>
    </row>
    <row r="701" spans="1:10" ht="15.75" customHeight="1">
      <c r="A701" s="1" t="s">
        <v>128</v>
      </c>
      <c r="B701" s="3">
        <v>191</v>
      </c>
      <c r="C701" s="1" t="str">
        <f t="shared" si="14"/>
        <v>Social Infrastructure: Health and Social Care Services: OtherEnergy</v>
      </c>
      <c r="D701" s="1" t="s">
        <v>281</v>
      </c>
      <c r="E701" s="1" t="s">
        <v>6</v>
      </c>
      <c r="F701" s="1" t="s">
        <v>112</v>
      </c>
      <c r="G701" s="1">
        <v>1</v>
      </c>
      <c r="H701" s="1">
        <v>1</v>
      </c>
      <c r="I701" s="1" t="e">
        <v>#N/A</v>
      </c>
      <c r="J701" s="499">
        <v>1</v>
      </c>
    </row>
    <row r="702" spans="1:10" ht="15.75" customHeight="1">
      <c r="A702" s="1" t="s">
        <v>128</v>
      </c>
      <c r="B702" s="3">
        <v>234</v>
      </c>
      <c r="C702" s="1" t="str">
        <f t="shared" si="14"/>
        <v>Social Infrastructure: Health and Social Care Services: Residential and Assisted LivingEnergy</v>
      </c>
      <c r="D702" s="1" t="s">
        <v>282</v>
      </c>
      <c r="E702" s="1" t="s">
        <v>6</v>
      </c>
      <c r="F702" s="1" t="s">
        <v>112</v>
      </c>
      <c r="G702" s="1">
        <v>1</v>
      </c>
      <c r="H702" s="1">
        <v>1</v>
      </c>
      <c r="I702" s="1" t="e">
        <v>#N/A</v>
      </c>
      <c r="J702" s="499">
        <v>1</v>
      </c>
    </row>
    <row r="703" spans="1:10" ht="15.75" customHeight="1">
      <c r="A703" s="1" t="s">
        <v>128</v>
      </c>
      <c r="B703" s="3">
        <v>233</v>
      </c>
      <c r="C703" s="1" t="str">
        <f t="shared" si="14"/>
        <v>Social Infrastructure: Other: Energy</v>
      </c>
      <c r="D703" s="1" t="s">
        <v>769</v>
      </c>
      <c r="E703" s="1" t="s">
        <v>6</v>
      </c>
      <c r="F703" s="1" t="s">
        <v>112</v>
      </c>
      <c r="G703" s="1">
        <v>1</v>
      </c>
      <c r="H703" s="1">
        <v>1</v>
      </c>
      <c r="I703" s="1" t="e">
        <v>#N/A</v>
      </c>
      <c r="J703" s="499">
        <v>1</v>
      </c>
    </row>
    <row r="704" spans="1:10" ht="15.75" customHeight="1">
      <c r="A704" s="1" t="s">
        <v>128</v>
      </c>
      <c r="B704" s="3">
        <v>110</v>
      </c>
      <c r="C704" s="1" t="str">
        <f t="shared" si="14"/>
        <v>Social Infrastructure: Recreational FacilitiesEnergy</v>
      </c>
      <c r="D704" s="1" t="s">
        <v>285</v>
      </c>
      <c r="E704" s="1" t="s">
        <v>6</v>
      </c>
      <c r="F704" s="1" t="s">
        <v>112</v>
      </c>
      <c r="G704" s="1">
        <v>1</v>
      </c>
      <c r="H704" s="1">
        <v>1</v>
      </c>
      <c r="I704" s="1" t="e">
        <v>#N/A</v>
      </c>
      <c r="J704" s="499">
        <v>1</v>
      </c>
    </row>
    <row r="705" spans="1:10" ht="15.75" customHeight="1">
      <c r="A705" s="1" t="s">
        <v>128</v>
      </c>
      <c r="B705" s="3">
        <v>128</v>
      </c>
      <c r="C705" s="1" t="str">
        <f t="shared" si="14"/>
        <v>Social Infrastructure: Recreational Facilities: Amusement ParksEnergy</v>
      </c>
      <c r="D705" s="1" t="s">
        <v>286</v>
      </c>
      <c r="E705" s="1" t="s">
        <v>6</v>
      </c>
      <c r="F705" s="1" t="s">
        <v>112</v>
      </c>
      <c r="G705" s="1">
        <v>1</v>
      </c>
      <c r="H705" s="1">
        <v>1</v>
      </c>
      <c r="I705" s="1" t="e">
        <v>#N/A</v>
      </c>
      <c r="J705" s="499">
        <v>1</v>
      </c>
    </row>
    <row r="706" spans="1:10" ht="15.75" customHeight="1">
      <c r="A706" s="1" t="s">
        <v>128</v>
      </c>
      <c r="B706" s="3">
        <v>167</v>
      </c>
      <c r="C706" s="1" t="str">
        <f t="shared" si="14"/>
        <v>Social Infrastructure: Recreational Facilities: Arts, Libraries and MuseumsEnergy</v>
      </c>
      <c r="D706" s="1" t="s">
        <v>288</v>
      </c>
      <c r="E706" s="1" t="s">
        <v>6</v>
      </c>
      <c r="F706" s="1" t="s">
        <v>112</v>
      </c>
      <c r="G706" s="1">
        <v>1</v>
      </c>
      <c r="H706" s="1">
        <v>1</v>
      </c>
      <c r="I706" s="1" t="e">
        <v>#N/A</v>
      </c>
      <c r="J706" s="499">
        <v>1</v>
      </c>
    </row>
    <row r="707" spans="1:10" ht="15.75" customHeight="1">
      <c r="A707" s="1" t="s">
        <v>128</v>
      </c>
      <c r="B707" s="3">
        <v>165</v>
      </c>
      <c r="C707" s="1" t="str">
        <f t="shared" si="14"/>
        <v>Social Infrastructure: Recreational Facilities: Convention and Exhibition CentersEnergy</v>
      </c>
      <c r="D707" s="1" t="s">
        <v>289</v>
      </c>
      <c r="E707" s="1" t="s">
        <v>6</v>
      </c>
      <c r="F707" s="1" t="s">
        <v>112</v>
      </c>
      <c r="G707" s="1">
        <v>1</v>
      </c>
      <c r="H707" s="1">
        <v>1</v>
      </c>
      <c r="I707" s="1" t="e">
        <v>#N/A</v>
      </c>
      <c r="J707" s="499">
        <v>1</v>
      </c>
    </row>
    <row r="708" spans="1:10" ht="15.75" customHeight="1">
      <c r="A708" s="1" t="s">
        <v>128</v>
      </c>
      <c r="B708" s="3">
        <v>166</v>
      </c>
      <c r="C708" s="1" t="str">
        <f t="shared" si="14"/>
        <v>Social Infrastructure: Recreational Facilities: OtherEnergy</v>
      </c>
      <c r="D708" s="1" t="s">
        <v>291</v>
      </c>
      <c r="E708" s="1" t="s">
        <v>6</v>
      </c>
      <c r="F708" s="1" t="s">
        <v>112</v>
      </c>
      <c r="G708" s="1">
        <v>1</v>
      </c>
      <c r="H708" s="1">
        <v>1</v>
      </c>
      <c r="I708" s="1" t="e">
        <v>#N/A</v>
      </c>
      <c r="J708" s="499">
        <v>1</v>
      </c>
    </row>
    <row r="709" spans="1:10" ht="15.75" customHeight="1">
      <c r="A709" s="1" t="s">
        <v>128</v>
      </c>
      <c r="B709" s="3">
        <v>213</v>
      </c>
      <c r="C709" s="1" t="str">
        <f t="shared" si="14"/>
        <v>Social Infrastructure: Recreational Facilities: Public Parks and gardensEnergy</v>
      </c>
      <c r="D709" s="1" t="s">
        <v>292</v>
      </c>
      <c r="E709" s="1" t="s">
        <v>6</v>
      </c>
      <c r="F709" s="1" t="s">
        <v>112</v>
      </c>
      <c r="G709" s="1">
        <v>1</v>
      </c>
      <c r="H709" s="1">
        <v>1</v>
      </c>
      <c r="I709" s="1" t="e">
        <v>#N/A</v>
      </c>
      <c r="J709" s="499">
        <v>1</v>
      </c>
    </row>
    <row r="710" spans="1:10" ht="15.75" customHeight="1">
      <c r="A710" s="1" t="s">
        <v>128</v>
      </c>
      <c r="B710" s="3">
        <v>129</v>
      </c>
      <c r="C710" s="1" t="str">
        <f t="shared" si="14"/>
        <v>Social Infrastructure: Recreational Facilities: Stadiums and Sports CentersEnergy</v>
      </c>
      <c r="D710" s="1" t="s">
        <v>293</v>
      </c>
      <c r="E710" s="1" t="s">
        <v>6</v>
      </c>
      <c r="F710" s="1" t="s">
        <v>112</v>
      </c>
      <c r="G710" s="1">
        <v>1</v>
      </c>
      <c r="H710" s="1">
        <v>1</v>
      </c>
      <c r="I710" s="1" t="e">
        <v>#N/A</v>
      </c>
      <c r="J710" s="499">
        <v>1</v>
      </c>
    </row>
    <row r="711" spans="1:10" ht="15.75" customHeight="1">
      <c r="A711" s="1" t="s">
        <v>128</v>
      </c>
      <c r="B711" s="3">
        <v>21</v>
      </c>
      <c r="C711" s="1" t="str">
        <f t="shared" si="14"/>
        <v>TransportEnergy</v>
      </c>
      <c r="D711" s="1" t="s">
        <v>294</v>
      </c>
      <c r="E711" s="1" t="s">
        <v>6</v>
      </c>
      <c r="F711" s="1" t="s">
        <v>112</v>
      </c>
      <c r="G711" s="1">
        <v>1</v>
      </c>
      <c r="H711" s="1">
        <v>1</v>
      </c>
      <c r="I711" s="1" t="e">
        <v>#N/A</v>
      </c>
      <c r="J711" s="499">
        <v>1</v>
      </c>
    </row>
    <row r="712" spans="1:10" ht="15.75" customHeight="1">
      <c r="A712" s="1" t="s">
        <v>128</v>
      </c>
      <c r="B712" s="3">
        <v>35</v>
      </c>
      <c r="C712" s="1" t="str">
        <f t="shared" si="14"/>
        <v>Transport: Airport CompaniesEnergy</v>
      </c>
      <c r="D712" s="1" t="s">
        <v>296</v>
      </c>
      <c r="E712" s="1" t="s">
        <v>6</v>
      </c>
      <c r="F712" s="1" t="s">
        <v>112</v>
      </c>
      <c r="G712" s="1">
        <v>1</v>
      </c>
      <c r="H712" s="1">
        <v>2</v>
      </c>
      <c r="I712" s="1" t="e">
        <v>#N/A</v>
      </c>
      <c r="J712" s="499">
        <v>2</v>
      </c>
    </row>
    <row r="713" spans="1:10" ht="15.75" customHeight="1">
      <c r="A713" s="1" t="s">
        <v>128</v>
      </c>
      <c r="B713" s="3">
        <v>36</v>
      </c>
      <c r="C713" s="1" t="str">
        <f t="shared" si="14"/>
        <v>Transport: Airport Companies: AirportEnergy</v>
      </c>
      <c r="D713" s="1" t="s">
        <v>297</v>
      </c>
      <c r="E713" s="1" t="s">
        <v>6</v>
      </c>
      <c r="F713" s="1" t="s">
        <v>112</v>
      </c>
      <c r="G713" s="1">
        <v>1</v>
      </c>
      <c r="H713" s="1">
        <v>1</v>
      </c>
      <c r="I713" s="1" t="e">
        <v>#N/A</v>
      </c>
      <c r="J713" s="499">
        <v>1</v>
      </c>
    </row>
    <row r="714" spans="1:10" ht="15.75" customHeight="1">
      <c r="A714" s="1" t="s">
        <v>128</v>
      </c>
      <c r="B714" s="3">
        <v>214</v>
      </c>
      <c r="C714" s="1" t="str">
        <f t="shared" si="14"/>
        <v>Transport: Airport Companies: OtherEnergy</v>
      </c>
      <c r="D714" s="1" t="s">
        <v>298</v>
      </c>
      <c r="E714" s="1" t="s">
        <v>6</v>
      </c>
      <c r="F714" s="1" t="s">
        <v>112</v>
      </c>
      <c r="G714" s="1">
        <v>1</v>
      </c>
      <c r="H714" s="1">
        <v>1</v>
      </c>
      <c r="I714" s="1" t="e">
        <v>#N/A</v>
      </c>
      <c r="J714" s="499">
        <v>1</v>
      </c>
    </row>
    <row r="715" spans="1:10" ht="15.75" customHeight="1">
      <c r="A715" s="1" t="s">
        <v>128</v>
      </c>
      <c r="B715" s="3">
        <v>119</v>
      </c>
      <c r="C715" s="1" t="str">
        <f t="shared" si="14"/>
        <v>Transport: Car Park CompaniesEnergy</v>
      </c>
      <c r="D715" s="1" t="s">
        <v>300</v>
      </c>
      <c r="E715" s="1" t="s">
        <v>6</v>
      </c>
      <c r="F715" s="1" t="s">
        <v>112</v>
      </c>
      <c r="G715" s="1">
        <v>1</v>
      </c>
      <c r="H715" s="1">
        <v>1</v>
      </c>
      <c r="I715" s="1" t="e">
        <v>#N/A</v>
      </c>
      <c r="J715" s="499">
        <v>1</v>
      </c>
    </row>
    <row r="716" spans="1:10" ht="15.75" customHeight="1">
      <c r="A716" s="1" t="s">
        <v>128</v>
      </c>
      <c r="B716" s="3">
        <v>11</v>
      </c>
      <c r="C716" s="1" t="str">
        <f t="shared" si="14"/>
        <v>Transport: Car Park Companies: Car ParkEnergy</v>
      </c>
      <c r="D716" s="1" t="s">
        <v>301</v>
      </c>
      <c r="E716" s="1" t="s">
        <v>6</v>
      </c>
      <c r="F716" s="1" t="s">
        <v>112</v>
      </c>
      <c r="G716" s="1">
        <v>1</v>
      </c>
      <c r="H716" s="1">
        <v>1</v>
      </c>
      <c r="I716" s="1" t="e">
        <v>#N/A</v>
      </c>
      <c r="J716" s="499">
        <v>1</v>
      </c>
    </row>
    <row r="717" spans="1:10" ht="15.75" customHeight="1">
      <c r="A717" s="1" t="s">
        <v>128</v>
      </c>
      <c r="B717" s="3">
        <v>37</v>
      </c>
      <c r="C717" s="1" t="str">
        <f t="shared" si="14"/>
        <v>Transport: Car Park Companies: OtherEnergy</v>
      </c>
      <c r="D717" s="1" t="s">
        <v>302</v>
      </c>
      <c r="E717" s="1" t="s">
        <v>6</v>
      </c>
      <c r="F717" s="1" t="s">
        <v>112</v>
      </c>
      <c r="G717" s="1">
        <v>1</v>
      </c>
      <c r="H717" s="1">
        <v>1</v>
      </c>
      <c r="I717" s="1" t="e">
        <v>#N/A</v>
      </c>
      <c r="J717" s="499">
        <v>1</v>
      </c>
    </row>
    <row r="718" spans="1:10" ht="15.75" customHeight="1">
      <c r="A718" s="1" t="s">
        <v>128</v>
      </c>
      <c r="B718" s="3">
        <v>38</v>
      </c>
      <c r="C718" s="1" t="str">
        <f t="shared" si="14"/>
        <v>Transport: Other: Energy</v>
      </c>
      <c r="D718" s="1" t="s">
        <v>770</v>
      </c>
      <c r="E718" s="1" t="s">
        <v>6</v>
      </c>
      <c r="F718" s="1" t="s">
        <v>112</v>
      </c>
      <c r="G718" s="1">
        <v>1</v>
      </c>
      <c r="H718" s="1">
        <v>1</v>
      </c>
      <c r="I718" s="1" t="e">
        <v>#N/A</v>
      </c>
      <c r="J718" s="499">
        <v>1</v>
      </c>
    </row>
    <row r="719" spans="1:10" ht="15.75" customHeight="1">
      <c r="A719" s="1" t="s">
        <v>128</v>
      </c>
      <c r="B719" s="3">
        <v>19</v>
      </c>
      <c r="C719" s="1" t="str">
        <f t="shared" si="14"/>
        <v>Transport: Other TransportEnergy</v>
      </c>
      <c r="D719" s="1" t="s">
        <v>303</v>
      </c>
      <c r="E719" s="1" t="s">
        <v>6</v>
      </c>
      <c r="F719" s="1" t="s">
        <v>112</v>
      </c>
      <c r="G719" s="1">
        <v>1</v>
      </c>
      <c r="H719" s="1">
        <v>1</v>
      </c>
      <c r="I719" s="1" t="e">
        <v>#N/A</v>
      </c>
      <c r="J719" s="499">
        <v>1</v>
      </c>
    </row>
    <row r="720" spans="1:10" ht="15.75" customHeight="1">
      <c r="A720" s="1" t="s">
        <v>128</v>
      </c>
      <c r="B720" s="3">
        <v>218</v>
      </c>
      <c r="C720" s="1" t="str">
        <f t="shared" si="14"/>
        <v>Transport: Water Transport Companies: Inland Water TransportEnergy</v>
      </c>
      <c r="D720" s="4" t="s">
        <v>2076</v>
      </c>
      <c r="E720" s="1" t="s">
        <v>6</v>
      </c>
      <c r="F720" s="1" t="s">
        <v>112</v>
      </c>
      <c r="G720" s="1">
        <v>1</v>
      </c>
      <c r="H720" s="1">
        <v>1</v>
      </c>
      <c r="I720" s="1" t="e">
        <v>#N/A</v>
      </c>
      <c r="J720" s="499">
        <v>1</v>
      </c>
    </row>
    <row r="721" spans="1:10" ht="15.75" customHeight="1">
      <c r="A721" s="1" t="s">
        <v>128</v>
      </c>
      <c r="B721" s="3">
        <v>215</v>
      </c>
      <c r="C721" s="1" t="str">
        <f t="shared" si="14"/>
        <v>Transport: Other Transport: IntermodalEnergy</v>
      </c>
      <c r="D721" s="1" t="s">
        <v>304</v>
      </c>
      <c r="E721" s="1" t="s">
        <v>6</v>
      </c>
      <c r="F721" s="1" t="s">
        <v>112</v>
      </c>
      <c r="G721" s="1">
        <v>1</v>
      </c>
      <c r="H721" s="1">
        <v>1</v>
      </c>
      <c r="I721" s="1" t="e">
        <v>#N/A</v>
      </c>
      <c r="J721" s="499">
        <v>1</v>
      </c>
    </row>
    <row r="722" spans="1:10" ht="15.75" customHeight="1">
      <c r="A722" s="1" t="s">
        <v>128</v>
      </c>
      <c r="B722" s="3">
        <v>237</v>
      </c>
      <c r="C722" s="1" t="str">
        <f t="shared" si="14"/>
        <v>Transport: Other Transport: OtherEnergy</v>
      </c>
      <c r="D722" s="1" t="s">
        <v>305</v>
      </c>
      <c r="E722" s="1" t="s">
        <v>6</v>
      </c>
      <c r="F722" s="1" t="s">
        <v>112</v>
      </c>
      <c r="G722" s="1">
        <v>1</v>
      </c>
      <c r="H722" s="1">
        <v>1</v>
      </c>
      <c r="I722" s="1" t="e">
        <v>#N/A</v>
      </c>
      <c r="J722" s="499">
        <v>1</v>
      </c>
    </row>
    <row r="723" spans="1:10" ht="15.75" customHeight="1">
      <c r="A723" s="1" t="s">
        <v>128</v>
      </c>
      <c r="B723" s="3">
        <v>238</v>
      </c>
      <c r="C723" s="1" t="str">
        <f t="shared" si="14"/>
        <v>Transport: Other Transport: Sea and Coastal ShippingEnergy</v>
      </c>
      <c r="D723" s="1" t="s">
        <v>48</v>
      </c>
      <c r="E723" s="1" t="s">
        <v>6</v>
      </c>
      <c r="F723" s="1" t="s">
        <v>112</v>
      </c>
      <c r="G723" s="1">
        <v>1</v>
      </c>
      <c r="H723" s="1">
        <v>1</v>
      </c>
      <c r="I723" s="1" t="e">
        <v>#N/A</v>
      </c>
      <c r="J723" s="499">
        <v>1</v>
      </c>
    </row>
    <row r="724" spans="1:10" ht="15.75" customHeight="1">
      <c r="A724" s="1" t="s">
        <v>128</v>
      </c>
      <c r="B724" s="3">
        <v>239</v>
      </c>
      <c r="C724" s="1" t="str">
        <f t="shared" si="14"/>
        <v>Transport: Port CompaniesEnergy</v>
      </c>
      <c r="D724" s="1" t="s">
        <v>306</v>
      </c>
      <c r="E724" s="1" t="s">
        <v>6</v>
      </c>
      <c r="F724" s="1" t="s">
        <v>112</v>
      </c>
      <c r="G724" s="1">
        <v>1</v>
      </c>
      <c r="H724" s="1">
        <v>1</v>
      </c>
      <c r="I724" s="1" t="e">
        <v>#N/A</v>
      </c>
      <c r="J724" s="499">
        <v>1</v>
      </c>
    </row>
    <row r="725" spans="1:10" ht="15.75" customHeight="1">
      <c r="A725" s="1" t="s">
        <v>128</v>
      </c>
      <c r="B725" s="3">
        <v>240</v>
      </c>
      <c r="C725" s="1" t="str">
        <f t="shared" si="14"/>
        <v>Transport: Port Companies: Bulk Goods PortEnergy</v>
      </c>
      <c r="D725" s="1" t="s">
        <v>307</v>
      </c>
      <c r="E725" s="1" t="s">
        <v>6</v>
      </c>
      <c r="F725" s="1" t="s">
        <v>112</v>
      </c>
      <c r="G725" s="1">
        <v>1</v>
      </c>
      <c r="H725" s="1">
        <v>1</v>
      </c>
      <c r="I725" s="1" t="e">
        <v>#N/A</v>
      </c>
      <c r="J725" s="499">
        <v>1</v>
      </c>
    </row>
    <row r="726" spans="1:10" ht="15.75" customHeight="1">
      <c r="A726" s="1" t="s">
        <v>128</v>
      </c>
      <c r="B726" s="3">
        <v>220</v>
      </c>
      <c r="C726" s="1" t="str">
        <f t="shared" si="14"/>
        <v>Transport: Port Companies: Container PortEnergy</v>
      </c>
      <c r="D726" s="1" t="s">
        <v>308</v>
      </c>
      <c r="E726" s="1" t="s">
        <v>6</v>
      </c>
      <c r="F726" s="1" t="s">
        <v>112</v>
      </c>
      <c r="G726" s="1">
        <v>1</v>
      </c>
      <c r="H726" s="1">
        <v>1</v>
      </c>
      <c r="I726" s="1" t="e">
        <v>#N/A</v>
      </c>
      <c r="J726" s="499">
        <v>1</v>
      </c>
    </row>
    <row r="727" spans="1:10" ht="15.75" customHeight="1">
      <c r="A727" s="1" t="s">
        <v>128</v>
      </c>
      <c r="B727" s="3">
        <v>216</v>
      </c>
      <c r="C727" s="1" t="str">
        <f t="shared" si="14"/>
        <v>Transport: Port Companies: Landlord PortEnergy</v>
      </c>
      <c r="D727" s="461" t="s">
        <v>309</v>
      </c>
      <c r="F727" s="1" t="s">
        <v>112</v>
      </c>
      <c r="H727" s="1" t="e">
        <f>VLOOKUP(D727,#REF!,3,FALSE)</f>
        <v>#REF!</v>
      </c>
      <c r="I727" s="1" t="e">
        <v>#N/A</v>
      </c>
      <c r="J727" s="499">
        <v>1</v>
      </c>
    </row>
    <row r="728" spans="1:10" ht="15.75" customHeight="1">
      <c r="A728" s="1" t="s">
        <v>128</v>
      </c>
      <c r="B728" s="3">
        <v>235</v>
      </c>
      <c r="C728" s="1" t="str">
        <f t="shared" si="14"/>
        <v>Transport: Port Companies: Other PortEnergy</v>
      </c>
      <c r="D728" s="1" t="s">
        <v>310</v>
      </c>
      <c r="E728" s="1" t="s">
        <v>6</v>
      </c>
      <c r="F728" s="1" t="s">
        <v>112</v>
      </c>
      <c r="G728" s="1">
        <v>1</v>
      </c>
      <c r="H728" s="1">
        <v>1</v>
      </c>
      <c r="I728" s="1" t="e">
        <v>#N/A</v>
      </c>
      <c r="J728" s="499">
        <v>1</v>
      </c>
    </row>
    <row r="729" spans="1:10" ht="15.75" customHeight="1">
      <c r="A729" s="1" t="s">
        <v>128</v>
      </c>
      <c r="B729" s="3">
        <v>236</v>
      </c>
      <c r="C729" s="1" t="str">
        <f t="shared" si="14"/>
        <v>Transport: Port Companies: Tool PortEnergy</v>
      </c>
      <c r="D729" s="1" t="s">
        <v>311</v>
      </c>
      <c r="E729" s="1" t="s">
        <v>6</v>
      </c>
      <c r="F729" s="1" t="s">
        <v>112</v>
      </c>
      <c r="G729" s="1">
        <v>1</v>
      </c>
      <c r="H729" s="1">
        <v>1</v>
      </c>
      <c r="I729" s="1" t="e">
        <v>#N/A</v>
      </c>
      <c r="J729" s="499">
        <v>1</v>
      </c>
    </row>
    <row r="730" spans="1:10" ht="15.75" customHeight="1">
      <c r="A730" s="1" t="s">
        <v>128</v>
      </c>
      <c r="B730" s="3">
        <v>219</v>
      </c>
      <c r="C730" s="1" t="str">
        <f t="shared" si="14"/>
        <v>Transport: Rail CompaniesEnergy</v>
      </c>
      <c r="D730" s="1" t="s">
        <v>312</v>
      </c>
      <c r="E730" s="1" t="s">
        <v>6</v>
      </c>
      <c r="F730" s="1" t="s">
        <v>112</v>
      </c>
      <c r="G730" s="1">
        <v>1</v>
      </c>
      <c r="H730" s="1">
        <v>1</v>
      </c>
      <c r="I730" s="1" t="e">
        <v>#N/A</v>
      </c>
      <c r="J730" s="499">
        <v>1</v>
      </c>
    </row>
    <row r="731" spans="1:10" ht="15.75" customHeight="1">
      <c r="A731" s="1" t="s">
        <v>128</v>
      </c>
      <c r="B731" s="3">
        <v>124</v>
      </c>
      <c r="C731" s="1" t="str">
        <f t="shared" si="14"/>
        <v>Transport: Rail Companies: Freight Rail Rolling StockEnergy</v>
      </c>
      <c r="D731" s="1" t="s">
        <v>313</v>
      </c>
      <c r="F731" s="1" t="s">
        <v>112</v>
      </c>
      <c r="H731" s="1">
        <v>1</v>
      </c>
      <c r="I731" s="1" t="e">
        <v>#N/A</v>
      </c>
      <c r="J731" s="499">
        <v>1</v>
      </c>
    </row>
    <row r="732" spans="1:10" ht="15.75" customHeight="1">
      <c r="A732" s="1" t="s">
        <v>128</v>
      </c>
      <c r="B732" s="3">
        <v>27</v>
      </c>
      <c r="C732" s="1" t="str">
        <f t="shared" si="14"/>
        <v>Transport: Rail Companies: Heavy Rail LinesEnergy</v>
      </c>
      <c r="D732" s="1" t="s">
        <v>314</v>
      </c>
      <c r="E732" s="1" t="s">
        <v>6</v>
      </c>
      <c r="F732" s="1" t="s">
        <v>112</v>
      </c>
      <c r="G732" s="1">
        <v>1</v>
      </c>
      <c r="H732" s="1">
        <v>1</v>
      </c>
      <c r="I732" s="1" t="e">
        <v>#N/A</v>
      </c>
      <c r="J732" s="499">
        <v>1</v>
      </c>
    </row>
    <row r="733" spans="1:10" ht="15.75" customHeight="1">
      <c r="A733" s="1" t="s">
        <v>128</v>
      </c>
      <c r="B733" s="3">
        <v>23</v>
      </c>
      <c r="C733" s="1" t="str">
        <f t="shared" si="14"/>
        <v>Transport: Rail Companies: High Speed Rail LinesEnergy</v>
      </c>
      <c r="D733" s="1" t="s">
        <v>316</v>
      </c>
      <c r="F733" s="1" t="s">
        <v>112</v>
      </c>
      <c r="H733" s="1">
        <v>1</v>
      </c>
      <c r="I733" s="1" t="e">
        <v>#N/A</v>
      </c>
      <c r="J733" s="499">
        <v>1</v>
      </c>
    </row>
    <row r="734" spans="1:10" ht="15.75" customHeight="1">
      <c r="A734" s="1" t="s">
        <v>128</v>
      </c>
      <c r="B734" s="3">
        <v>31</v>
      </c>
      <c r="C734" s="1" t="str">
        <f t="shared" si="14"/>
        <v>Transport: Rail Companies: OtherEnergy</v>
      </c>
      <c r="D734" s="1" t="s">
        <v>317</v>
      </c>
      <c r="E734" s="1" t="s">
        <v>6</v>
      </c>
      <c r="F734" s="1" t="s">
        <v>112</v>
      </c>
      <c r="G734" s="1">
        <v>1</v>
      </c>
      <c r="H734" s="1">
        <v>1</v>
      </c>
      <c r="I734" s="1" t="e">
        <v>#N/A</v>
      </c>
      <c r="J734" s="499">
        <v>1</v>
      </c>
    </row>
    <row r="735" spans="1:10" ht="15.75" customHeight="1">
      <c r="A735" s="1" t="s">
        <v>128</v>
      </c>
      <c r="B735" s="3">
        <v>217</v>
      </c>
      <c r="C735" s="1" t="str">
        <f t="shared" si="14"/>
        <v>Transport: Rail Companies: Passenger Rail Rolling StockEnergy</v>
      </c>
      <c r="D735" s="1" t="s">
        <v>319</v>
      </c>
      <c r="F735" s="1" t="s">
        <v>112</v>
      </c>
      <c r="H735" s="1">
        <v>1</v>
      </c>
      <c r="I735" s="1" t="e">
        <v>#N/A</v>
      </c>
      <c r="J735" s="499">
        <v>1</v>
      </c>
    </row>
    <row r="736" spans="1:10" ht="15.75" customHeight="1">
      <c r="A736" s="1" t="s">
        <v>128</v>
      </c>
      <c r="B736" s="3">
        <v>206</v>
      </c>
      <c r="C736" s="1" t="str">
        <f t="shared" si="14"/>
        <v>Transport: Rail Companies: Rail FreightEnergy</v>
      </c>
      <c r="D736" s="1" t="s">
        <v>320</v>
      </c>
      <c r="E736" s="1" t="s">
        <v>6</v>
      </c>
      <c r="F736" s="1" t="s">
        <v>112</v>
      </c>
      <c r="G736" s="1">
        <v>1</v>
      </c>
      <c r="H736" s="1">
        <v>1</v>
      </c>
      <c r="I736" s="1" t="e">
        <v>#N/A</v>
      </c>
      <c r="J736" s="499">
        <v>1</v>
      </c>
    </row>
    <row r="737" spans="1:10" ht="15.75" customHeight="1">
      <c r="A737" s="1" t="s">
        <v>128</v>
      </c>
      <c r="B737" s="3">
        <v>122</v>
      </c>
      <c r="C737" s="1" t="str">
        <f t="shared" si="14"/>
        <v>Transport: Road CompaniesEnergy</v>
      </c>
      <c r="D737" s="1" t="s">
        <v>321</v>
      </c>
      <c r="E737" s="1" t="s">
        <v>6</v>
      </c>
      <c r="F737" s="1" t="s">
        <v>112</v>
      </c>
      <c r="G737" s="1">
        <v>1</v>
      </c>
      <c r="H737" s="1">
        <v>1</v>
      </c>
      <c r="I737" s="1" t="e">
        <v>#N/A</v>
      </c>
      <c r="J737" s="499">
        <v>1</v>
      </c>
    </row>
    <row r="738" spans="1:10" ht="15.75" customHeight="1">
      <c r="A738" s="1" t="s">
        <v>128</v>
      </c>
      <c r="B738" s="3">
        <v>140</v>
      </c>
      <c r="C738" s="1" t="str">
        <f t="shared" si="14"/>
        <v>Transport: Road Companies: Dual-Carriage Way RoadsEnergy</v>
      </c>
      <c r="D738" s="1" t="s">
        <v>322</v>
      </c>
      <c r="E738" s="1" t="s">
        <v>6</v>
      </c>
      <c r="F738" s="1" t="s">
        <v>112</v>
      </c>
      <c r="G738" s="1">
        <v>1</v>
      </c>
      <c r="H738" s="1">
        <v>1</v>
      </c>
      <c r="I738" s="1" t="e">
        <v>#N/A</v>
      </c>
      <c r="J738" s="499">
        <v>1</v>
      </c>
    </row>
    <row r="739" spans="1:10" ht="15.75" customHeight="1">
      <c r="A739" s="1" t="s">
        <v>128</v>
      </c>
      <c r="B739" s="3">
        <v>16</v>
      </c>
      <c r="C739" s="1" t="str">
        <f t="shared" si="14"/>
        <v>Transport: Road Companies: Motorway NetworkEnergy</v>
      </c>
      <c r="D739" s="1" t="s">
        <v>323</v>
      </c>
      <c r="E739" s="1" t="s">
        <v>6</v>
      </c>
      <c r="F739" s="1" t="s">
        <v>112</v>
      </c>
      <c r="G739" s="1">
        <v>1</v>
      </c>
      <c r="H739" s="1">
        <v>1</v>
      </c>
      <c r="I739" s="1" t="e">
        <v>#N/A</v>
      </c>
      <c r="J739" s="499">
        <v>1</v>
      </c>
    </row>
    <row r="740" spans="1:10" ht="15.75" customHeight="1">
      <c r="A740" s="1" t="s">
        <v>128</v>
      </c>
      <c r="B740" s="3">
        <v>221</v>
      </c>
      <c r="C740" s="1" t="str">
        <f t="shared" si="14"/>
        <v>Transport: Road Companies: MotorwaysEnergy</v>
      </c>
      <c r="D740" s="1" t="s">
        <v>324</v>
      </c>
      <c r="E740" s="1" t="s">
        <v>6</v>
      </c>
      <c r="F740" s="1" t="s">
        <v>112</v>
      </c>
      <c r="G740" s="1">
        <v>1</v>
      </c>
      <c r="H740" s="1">
        <v>1</v>
      </c>
      <c r="I740" s="1" t="e">
        <v>#N/A</v>
      </c>
      <c r="J740" s="499">
        <v>1</v>
      </c>
    </row>
    <row r="741" spans="1:10" ht="15.75" customHeight="1">
      <c r="A741" s="1" t="s">
        <v>128</v>
      </c>
      <c r="B741" s="3">
        <v>141</v>
      </c>
      <c r="C741" s="1" t="str">
        <f t="shared" si="14"/>
        <v>Transport: Road Companies: OtherEnergy</v>
      </c>
      <c r="D741" s="1" t="s">
        <v>325</v>
      </c>
      <c r="E741" s="1" t="s">
        <v>6</v>
      </c>
      <c r="F741" s="1" t="s">
        <v>112</v>
      </c>
      <c r="G741" s="1">
        <v>1</v>
      </c>
      <c r="H741" s="1">
        <v>1</v>
      </c>
      <c r="I741" s="1" t="e">
        <v>#N/A</v>
      </c>
      <c r="J741" s="499">
        <v>1</v>
      </c>
    </row>
    <row r="742" spans="1:10" ht="15.75" customHeight="1">
      <c r="A742" s="1" t="s">
        <v>128</v>
      </c>
      <c r="B742" s="3">
        <v>17</v>
      </c>
      <c r="C742" s="1" t="str">
        <f t="shared" si="14"/>
        <v>Transport: Road Companies: Stand-Alone BridgesEnergy</v>
      </c>
      <c r="D742" s="1" t="s">
        <v>326</v>
      </c>
      <c r="E742" s="1" t="s">
        <v>6</v>
      </c>
      <c r="F742" s="1" t="s">
        <v>112</v>
      </c>
      <c r="G742" s="1">
        <v>1</v>
      </c>
      <c r="H742" s="1">
        <v>1</v>
      </c>
      <c r="I742" s="1" t="e">
        <v>#N/A</v>
      </c>
      <c r="J742" s="499">
        <v>1</v>
      </c>
    </row>
    <row r="743" spans="1:10" ht="15.75" customHeight="1">
      <c r="A743" s="1" t="s">
        <v>128</v>
      </c>
      <c r="B743" s="3">
        <v>222</v>
      </c>
      <c r="C743" s="1" t="str">
        <f t="shared" si="14"/>
        <v>Transport: Road Companies: Stand-Alone TunnelsEnergy</v>
      </c>
      <c r="D743" s="1" t="s">
        <v>327</v>
      </c>
      <c r="E743" s="1" t="s">
        <v>6</v>
      </c>
      <c r="F743" s="1" t="s">
        <v>112</v>
      </c>
      <c r="G743" s="1">
        <v>1</v>
      </c>
      <c r="H743" s="1">
        <v>1</v>
      </c>
      <c r="I743" s="1" t="e">
        <v>#N/A</v>
      </c>
      <c r="J743" s="499">
        <v>1</v>
      </c>
    </row>
    <row r="744" spans="1:10" ht="15.75" customHeight="1">
      <c r="A744" s="1" t="s">
        <v>128</v>
      </c>
      <c r="B744" s="3">
        <v>142</v>
      </c>
      <c r="C744" s="1" t="str">
        <f t="shared" si="14"/>
        <v>Transport: Urban Commuter CompaniesEnergy</v>
      </c>
      <c r="D744" s="1" t="s">
        <v>328</v>
      </c>
      <c r="E744" s="1" t="s">
        <v>6</v>
      </c>
      <c r="F744" s="1" t="s">
        <v>112</v>
      </c>
      <c r="G744" s="1">
        <v>1</v>
      </c>
      <c r="H744" s="1">
        <v>1</v>
      </c>
      <c r="I744" s="1" t="e">
        <v>#N/A</v>
      </c>
      <c r="J744" s="499">
        <v>1</v>
      </c>
    </row>
    <row r="745" spans="1:10" ht="15.75" customHeight="1">
      <c r="A745" s="1" t="s">
        <v>128</v>
      </c>
      <c r="B745" s="3">
        <v>187</v>
      </c>
      <c r="C745" s="1" t="str">
        <f t="shared" si="14"/>
        <v>Transport: Urban Commuter Companies: Bus TransportationEnergy</v>
      </c>
      <c r="D745" s="1" t="s">
        <v>329</v>
      </c>
      <c r="E745" s="1" t="s">
        <v>6</v>
      </c>
      <c r="F745" s="1" t="s">
        <v>112</v>
      </c>
      <c r="G745" s="1">
        <v>1</v>
      </c>
      <c r="H745" s="1">
        <v>1</v>
      </c>
      <c r="I745" s="1" t="e">
        <v>#N/A</v>
      </c>
      <c r="J745" s="499">
        <v>1</v>
      </c>
    </row>
    <row r="746" spans="1:10" ht="15.75" customHeight="1">
      <c r="A746" s="1" t="s">
        <v>128</v>
      </c>
      <c r="B746" s="3">
        <v>223</v>
      </c>
      <c r="C746" s="1" t="str">
        <f t="shared" si="14"/>
        <v>Transport: Urban Commuter Companies: OtherEnergy</v>
      </c>
      <c r="D746" s="1" t="s">
        <v>330</v>
      </c>
      <c r="E746" s="1" t="s">
        <v>6</v>
      </c>
      <c r="F746" s="1" t="s">
        <v>112</v>
      </c>
      <c r="G746" s="1">
        <v>1</v>
      </c>
      <c r="H746" s="1">
        <v>1</v>
      </c>
      <c r="I746" s="1" t="e">
        <v>#N/A</v>
      </c>
      <c r="J746" s="499">
        <v>1</v>
      </c>
    </row>
    <row r="747" spans="1:10" ht="15.75" customHeight="1">
      <c r="A747" s="1" t="s">
        <v>128</v>
      </c>
      <c r="B747" s="3">
        <v>24</v>
      </c>
      <c r="C747" s="1" t="str">
        <f t="shared" si="14"/>
        <v>Transport: Urban Commuter Companies: Overground Mass TransitEnergy</v>
      </c>
      <c r="D747" s="1" t="s">
        <v>331</v>
      </c>
      <c r="E747" s="1" t="s">
        <v>6</v>
      </c>
      <c r="F747" s="1" t="s">
        <v>112</v>
      </c>
      <c r="G747" s="1">
        <v>1</v>
      </c>
      <c r="H747" s="1">
        <v>1</v>
      </c>
      <c r="I747" s="1" t="e">
        <v>#N/A</v>
      </c>
      <c r="J747" s="499">
        <v>1</v>
      </c>
    </row>
    <row r="748" spans="1:10" ht="15.75" customHeight="1">
      <c r="A748" s="1" t="s">
        <v>128</v>
      </c>
      <c r="B748" s="3">
        <v>225</v>
      </c>
      <c r="C748" s="1" t="str">
        <f t="shared" si="14"/>
        <v>Transport: Urban Commuter Companies: Underground Mass TransitEnergy</v>
      </c>
      <c r="D748" s="1" t="s">
        <v>332</v>
      </c>
      <c r="E748" s="1" t="s">
        <v>6</v>
      </c>
      <c r="F748" s="1" t="s">
        <v>112</v>
      </c>
      <c r="G748" s="1">
        <v>1</v>
      </c>
      <c r="H748" s="1">
        <v>1</v>
      </c>
      <c r="I748" s="1" t="e">
        <v>#N/A</v>
      </c>
      <c r="J748" s="499">
        <v>1</v>
      </c>
    </row>
    <row r="749" spans="1:10" ht="15.75" customHeight="1">
      <c r="A749" s="1" t="s">
        <v>128</v>
      </c>
      <c r="B749" s="3">
        <v>210</v>
      </c>
      <c r="C749" s="1" t="str">
        <f t="shared" si="14"/>
        <v>Transport: Urban Commuter Companies: Urban Light-RailEnergy</v>
      </c>
      <c r="D749" s="1" t="s">
        <v>333</v>
      </c>
      <c r="E749" s="1" t="s">
        <v>6</v>
      </c>
      <c r="F749" s="1" t="s">
        <v>112</v>
      </c>
      <c r="G749" s="1">
        <v>1</v>
      </c>
      <c r="H749" s="1">
        <v>1</v>
      </c>
      <c r="I749" s="1" t="e">
        <v>#N/A</v>
      </c>
      <c r="J749" s="499">
        <v>1</v>
      </c>
    </row>
    <row r="750" spans="1:10" ht="15.75" customHeight="1">
      <c r="A750" s="1" t="s">
        <v>128</v>
      </c>
      <c r="B750" s="3">
        <v>144</v>
      </c>
      <c r="C750" s="1" t="str">
        <f t="shared" si="14"/>
        <v>Data InfrastructureGreenhouse gas emissions</v>
      </c>
      <c r="D750" s="1" t="s">
        <v>131</v>
      </c>
      <c r="E750" s="1" t="s">
        <v>6</v>
      </c>
      <c r="F750" s="1" t="s">
        <v>115</v>
      </c>
      <c r="G750" s="1">
        <v>1</v>
      </c>
      <c r="H750" s="1">
        <v>1</v>
      </c>
      <c r="I750" s="1" t="e">
        <v>#N/A</v>
      </c>
      <c r="J750" s="499">
        <v>1</v>
      </c>
    </row>
    <row r="751" spans="1:10" ht="15.75" customHeight="1">
      <c r="A751" s="1" t="s">
        <v>128</v>
      </c>
      <c r="B751" s="3">
        <v>108</v>
      </c>
      <c r="C751" s="1" t="str">
        <f t="shared" si="14"/>
        <v>Data Infrastructure: Data StorageGreenhouse gas emissions</v>
      </c>
      <c r="D751" s="1" t="s">
        <v>132</v>
      </c>
      <c r="E751" s="1" t="s">
        <v>6</v>
      </c>
      <c r="F751" s="1" t="s">
        <v>115</v>
      </c>
      <c r="G751" s="1">
        <v>1</v>
      </c>
      <c r="H751" s="1">
        <v>1</v>
      </c>
      <c r="I751" s="1" t="e">
        <v>#N/A</v>
      </c>
      <c r="J751" s="499">
        <v>1</v>
      </c>
    </row>
    <row r="752" spans="1:10" ht="15.75" customHeight="1">
      <c r="A752" s="1" t="s">
        <v>128</v>
      </c>
      <c r="B752" s="3">
        <v>224</v>
      </c>
      <c r="C752" s="1" t="str">
        <f t="shared" si="14"/>
        <v>Data Infrastructure: Data Storage: Data CentersGreenhouse gas emissions</v>
      </c>
      <c r="D752" s="1" t="s">
        <v>134</v>
      </c>
      <c r="E752" s="1" t="s">
        <v>6</v>
      </c>
      <c r="F752" s="1" t="s">
        <v>115</v>
      </c>
      <c r="G752" s="1">
        <v>1</v>
      </c>
      <c r="H752" s="1">
        <v>1</v>
      </c>
      <c r="I752" s="1" t="e">
        <v>#N/A</v>
      </c>
      <c r="J752" s="499">
        <v>1</v>
      </c>
    </row>
    <row r="753" spans="1:10" ht="15.75" customHeight="1">
      <c r="A753" s="1" t="s">
        <v>128</v>
      </c>
      <c r="B753" s="3">
        <v>205</v>
      </c>
      <c r="C753" s="1" t="str">
        <f t="shared" si="14"/>
        <v>Data Infrastructure: Data Storage: OtherGreenhouse gas emissions</v>
      </c>
      <c r="D753" s="1" t="s">
        <v>135</v>
      </c>
      <c r="E753" s="1" t="s">
        <v>6</v>
      </c>
      <c r="F753" s="1" t="s">
        <v>115</v>
      </c>
      <c r="G753" s="1">
        <v>1</v>
      </c>
      <c r="H753" s="1">
        <v>1</v>
      </c>
      <c r="I753" s="1" t="e">
        <v>#N/A</v>
      </c>
      <c r="J753" s="499">
        <v>1</v>
      </c>
    </row>
    <row r="754" spans="1:10" ht="15.75" customHeight="1">
      <c r="A754" s="1" t="s">
        <v>128</v>
      </c>
      <c r="B754" s="3">
        <v>118</v>
      </c>
      <c r="C754" s="1" t="str">
        <f t="shared" si="14"/>
        <v>Data Infrastructure: Data TransmissionGreenhouse gas emissions</v>
      </c>
      <c r="D754" s="1" t="s">
        <v>137</v>
      </c>
      <c r="E754" s="1" t="s">
        <v>6</v>
      </c>
      <c r="F754" s="1" t="s">
        <v>115</v>
      </c>
      <c r="G754" s="1">
        <v>1</v>
      </c>
      <c r="H754" s="1">
        <v>1</v>
      </c>
      <c r="I754" s="1" t="e">
        <v>#N/A</v>
      </c>
      <c r="J754" s="499">
        <v>1</v>
      </c>
    </row>
    <row r="755" spans="1:10" ht="15.75" customHeight="1">
      <c r="A755" s="1" t="s">
        <v>128</v>
      </c>
      <c r="B755" s="3">
        <v>145</v>
      </c>
      <c r="C755" s="1" t="str">
        <f t="shared" si="14"/>
        <v>Data Infrastructure: Data Transmission: Communication SatellitesGreenhouse gas emissions</v>
      </c>
      <c r="D755" s="1" t="s">
        <v>138</v>
      </c>
      <c r="E755" s="1" t="s">
        <v>6</v>
      </c>
      <c r="F755" s="1" t="s">
        <v>115</v>
      </c>
      <c r="G755" s="1">
        <v>1</v>
      </c>
      <c r="H755" s="1">
        <v>1</v>
      </c>
      <c r="I755" s="1" t="e">
        <v>#N/A</v>
      </c>
      <c r="J755" s="499">
        <v>1</v>
      </c>
    </row>
    <row r="756" spans="1:10" ht="15.75" customHeight="1">
      <c r="A756" s="1" t="s">
        <v>128</v>
      </c>
      <c r="B756" s="3">
        <v>13</v>
      </c>
      <c r="C756" s="1" t="str">
        <f t="shared" si="14"/>
        <v>Data Infrastructure: Data Transmission: Fibre networksGreenhouse gas emissions</v>
      </c>
      <c r="D756" s="461" t="s">
        <v>139</v>
      </c>
      <c r="F756" s="1" t="s">
        <v>115</v>
      </c>
      <c r="H756" s="1" t="e">
        <f>VLOOKUP(D756,#REF!,4,FALSE)</f>
        <v>#REF!</v>
      </c>
      <c r="I756" s="1" t="e">
        <v>#N/A</v>
      </c>
      <c r="J756" s="499">
        <v>1</v>
      </c>
    </row>
    <row r="757" spans="1:10" ht="15.75" customHeight="1">
      <c r="A757" s="1" t="s">
        <v>128</v>
      </c>
      <c r="B757" s="3">
        <v>194</v>
      </c>
      <c r="C757" s="1" t="str">
        <f t="shared" si="14"/>
        <v>Data Infrastructure: Data Transmission: Long-Distance CablesGreenhouse gas emissions</v>
      </c>
      <c r="D757" s="1" t="s">
        <v>141</v>
      </c>
      <c r="E757" s="1" t="s">
        <v>6</v>
      </c>
      <c r="F757" s="1" t="s">
        <v>115</v>
      </c>
      <c r="G757" s="1">
        <v>1</v>
      </c>
      <c r="H757" s="1">
        <v>1</v>
      </c>
      <c r="I757" s="1" t="e">
        <v>#N/A</v>
      </c>
      <c r="J757" s="499">
        <v>1</v>
      </c>
    </row>
    <row r="758" spans="1:10" ht="15.75" customHeight="1">
      <c r="A758" s="1" t="s">
        <v>128</v>
      </c>
      <c r="B758" s="3">
        <v>15</v>
      </c>
      <c r="C758" s="1" t="str">
        <f t="shared" si="14"/>
        <v>Data Infrastructure: Data Transmission: OtherGreenhouse gas emissions</v>
      </c>
      <c r="D758" s="1" t="s">
        <v>142</v>
      </c>
      <c r="E758" s="1" t="s">
        <v>6</v>
      </c>
      <c r="F758" s="1" t="s">
        <v>115</v>
      </c>
      <c r="G758" s="1">
        <v>1</v>
      </c>
      <c r="H758" s="1">
        <v>1</v>
      </c>
      <c r="I758" s="1" t="e">
        <v>#N/A</v>
      </c>
      <c r="J758" s="499">
        <v>1</v>
      </c>
    </row>
    <row r="759" spans="1:10" ht="15.75" customHeight="1">
      <c r="A759" s="1" t="s">
        <v>128</v>
      </c>
      <c r="B759" s="3">
        <v>43</v>
      </c>
      <c r="C759" s="1" t="str">
        <f t="shared" si="14"/>
        <v>Data Infrastructure: Data Transmission: Smart metersGreenhouse gas emissions</v>
      </c>
      <c r="D759" s="461" t="s">
        <v>143</v>
      </c>
      <c r="F759" s="1" t="s">
        <v>115</v>
      </c>
      <c r="H759" s="1" t="e">
        <f>VLOOKUP(D759,#REF!,4,FALSE)</f>
        <v>#REF!</v>
      </c>
      <c r="I759" s="1" t="e">
        <v>#N/A</v>
      </c>
      <c r="J759" s="499">
        <v>1</v>
      </c>
    </row>
    <row r="760" spans="1:10" ht="15.75" customHeight="1">
      <c r="A760" s="1" t="s">
        <v>128</v>
      </c>
      <c r="B760" s="3">
        <v>192</v>
      </c>
      <c r="C760" s="1" t="str">
        <f t="shared" si="14"/>
        <v>Data Infrastructure: Data Transmission: Telecom TowersGreenhouse gas emissions</v>
      </c>
      <c r="D760" s="1" t="s">
        <v>144</v>
      </c>
      <c r="E760" s="1" t="s">
        <v>6</v>
      </c>
      <c r="F760" s="1" t="s">
        <v>115</v>
      </c>
      <c r="G760" s="1">
        <v>1</v>
      </c>
      <c r="H760" s="1">
        <v>1</v>
      </c>
      <c r="I760" s="1" t="e">
        <v>#N/A</v>
      </c>
      <c r="J760" s="499">
        <v>1</v>
      </c>
    </row>
    <row r="761" spans="1:10" ht="15.75" customHeight="1">
      <c r="A761" s="1" t="s">
        <v>128</v>
      </c>
      <c r="B761" s="3">
        <v>44</v>
      </c>
      <c r="C761" s="1" t="str">
        <f t="shared" si="14"/>
        <v>Data Infrastructure: Data Other: Greenhouse gas emissions</v>
      </c>
      <c r="D761" s="1" t="s">
        <v>2110</v>
      </c>
      <c r="E761" s="1" t="s">
        <v>6</v>
      </c>
      <c r="F761" s="1" t="s">
        <v>115</v>
      </c>
      <c r="G761" s="1">
        <v>1</v>
      </c>
      <c r="H761" s="1">
        <v>1</v>
      </c>
      <c r="I761" s="1" t="e">
        <v>#N/A</v>
      </c>
      <c r="J761" s="499">
        <v>1</v>
      </c>
    </row>
    <row r="762" spans="1:10" ht="15.75" customHeight="1">
      <c r="A762" s="1" t="s">
        <v>128</v>
      </c>
      <c r="B762" s="3">
        <v>123</v>
      </c>
      <c r="C762" s="1" t="str">
        <f t="shared" si="14"/>
        <v>Diversified: : Greenhouse gas emissions</v>
      </c>
      <c r="D762" s="1" t="s">
        <v>762</v>
      </c>
      <c r="E762" s="1" t="s">
        <v>6</v>
      </c>
      <c r="F762" s="1" t="s">
        <v>115</v>
      </c>
      <c r="G762" s="1">
        <v>1</v>
      </c>
      <c r="H762" s="1">
        <v>1</v>
      </c>
      <c r="I762" s="1" t="e">
        <v>#N/A</v>
      </c>
      <c r="J762" s="499">
        <v>1</v>
      </c>
    </row>
    <row r="763" spans="1:10" ht="15.75" customHeight="1">
      <c r="A763" s="1" t="s">
        <v>128</v>
      </c>
      <c r="B763" s="3">
        <v>146</v>
      </c>
      <c r="C763" s="1" t="str">
        <f t="shared" si="14"/>
        <v>Energy and Water ResourcesGreenhouse gas emissions</v>
      </c>
      <c r="D763" s="1" t="s">
        <v>148</v>
      </c>
      <c r="E763" s="1" t="s">
        <v>6</v>
      </c>
      <c r="F763" s="1" t="s">
        <v>115</v>
      </c>
      <c r="G763" s="1">
        <v>2</v>
      </c>
      <c r="H763" s="1">
        <v>2</v>
      </c>
      <c r="I763" s="1" t="e">
        <v>#N/A</v>
      </c>
      <c r="J763" s="499">
        <v>2</v>
      </c>
    </row>
    <row r="764" spans="1:10" ht="15.75" customHeight="1">
      <c r="A764" s="1" t="s">
        <v>128</v>
      </c>
      <c r="B764" s="3">
        <v>226</v>
      </c>
      <c r="C764" s="1" t="str">
        <f t="shared" si="14"/>
        <v>Energy and Water Resources: Energy Resource Processing CompaniesGreenhouse gas emissions</v>
      </c>
      <c r="D764" s="1" t="s">
        <v>150</v>
      </c>
      <c r="E764" s="1" t="s">
        <v>6</v>
      </c>
      <c r="F764" s="1" t="s">
        <v>115</v>
      </c>
      <c r="G764" s="1">
        <v>2</v>
      </c>
      <c r="H764" s="1">
        <v>2</v>
      </c>
      <c r="I764" s="1" t="e">
        <v>#N/A</v>
      </c>
      <c r="J764" s="499">
        <v>2</v>
      </c>
    </row>
    <row r="765" spans="1:10" ht="15.75" customHeight="1">
      <c r="A765" s="1" t="s">
        <v>128</v>
      </c>
      <c r="B765" s="3">
        <v>121</v>
      </c>
      <c r="C765" s="1" t="str">
        <f t="shared" si="14"/>
        <v>Energy and Water Resources: Energy Resource Processing Companies: Crude Oil RefineryGreenhouse gas emissions</v>
      </c>
      <c r="D765" s="1" t="s">
        <v>151</v>
      </c>
      <c r="E765" s="1" t="s">
        <v>6</v>
      </c>
      <c r="F765" s="1" t="s">
        <v>115</v>
      </c>
      <c r="G765" s="1">
        <v>2</v>
      </c>
      <c r="H765" s="1">
        <v>2</v>
      </c>
      <c r="I765" s="1" t="e">
        <v>#N/A</v>
      </c>
      <c r="J765" s="499">
        <v>2</v>
      </c>
    </row>
    <row r="766" spans="1:10" ht="15.75" customHeight="1">
      <c r="A766" s="1" t="s">
        <v>128</v>
      </c>
      <c r="B766" s="3">
        <v>135</v>
      </c>
      <c r="C766" s="1" t="str">
        <f t="shared" si="14"/>
        <v>Energy and Water Resources: Energy Resource Processing Companies: LNG - LiquefactionGreenhouse gas emissions</v>
      </c>
      <c r="D766" s="1" t="s">
        <v>152</v>
      </c>
      <c r="E766" s="1" t="s">
        <v>6</v>
      </c>
      <c r="F766" s="1" t="s">
        <v>115</v>
      </c>
      <c r="G766" s="1">
        <v>2</v>
      </c>
      <c r="H766" s="1">
        <v>2</v>
      </c>
      <c r="I766" s="1" t="e">
        <v>#N/A</v>
      </c>
      <c r="J766" s="499">
        <v>2</v>
      </c>
    </row>
    <row r="767" spans="1:10" ht="15.75" customHeight="1">
      <c r="A767" s="1" t="s">
        <v>128</v>
      </c>
      <c r="B767" s="3">
        <v>25</v>
      </c>
      <c r="C767" s="1" t="str">
        <f t="shared" ref="C767:C1021" si="17">CONCATENATE(D767,F767)</f>
        <v>Energy and Water Resources: Energy Resource Processing Companies: LNG - RegasificationGreenhouse gas emissions</v>
      </c>
      <c r="D767" s="1" t="s">
        <v>153</v>
      </c>
      <c r="E767" s="1" t="s">
        <v>6</v>
      </c>
      <c r="F767" s="1" t="s">
        <v>115</v>
      </c>
      <c r="G767" s="1">
        <v>2</v>
      </c>
      <c r="H767" s="1">
        <v>2</v>
      </c>
      <c r="I767" s="1" t="e">
        <v>#N/A</v>
      </c>
      <c r="J767" s="499">
        <v>2</v>
      </c>
    </row>
    <row r="768" spans="1:10" ht="15.75" customHeight="1">
      <c r="A768" s="1" t="s">
        <v>128</v>
      </c>
      <c r="B768" s="3">
        <v>26</v>
      </c>
      <c r="C768" s="1" t="str">
        <f t="shared" si="17"/>
        <v>Energy and Water Resources: Energy Resource Processing Companies: OtherGreenhouse gas emissions</v>
      </c>
      <c r="D768" s="1" t="s">
        <v>154</v>
      </c>
      <c r="E768" s="1" t="s">
        <v>6</v>
      </c>
      <c r="F768" s="1" t="s">
        <v>115</v>
      </c>
      <c r="G768" s="1">
        <v>2</v>
      </c>
      <c r="H768" s="1">
        <v>2</v>
      </c>
      <c r="I768" s="1" t="e">
        <v>#N/A</v>
      </c>
      <c r="J768" s="499">
        <v>2</v>
      </c>
    </row>
    <row r="769" spans="1:10" ht="15.75" customHeight="1">
      <c r="A769" s="1" t="s">
        <v>128</v>
      </c>
      <c r="B769" s="3">
        <v>33</v>
      </c>
      <c r="C769" s="1" t="str">
        <f t="shared" si="17"/>
        <v>Energy and Water Resources: Energy Resource Storage CompaniesGreenhouse gas emissions</v>
      </c>
      <c r="D769" s="1" t="s">
        <v>155</v>
      </c>
      <c r="E769" s="1" t="s">
        <v>6</v>
      </c>
      <c r="F769" s="1" t="s">
        <v>115</v>
      </c>
      <c r="G769" s="1">
        <v>2</v>
      </c>
      <c r="H769" s="1">
        <v>2</v>
      </c>
      <c r="I769" s="1" t="e">
        <v>#N/A</v>
      </c>
      <c r="J769" s="499">
        <v>2</v>
      </c>
    </row>
    <row r="770" spans="1:10" ht="15.75" customHeight="1">
      <c r="A770" s="1" t="s">
        <v>128</v>
      </c>
      <c r="B770" s="3">
        <v>136</v>
      </c>
      <c r="C770" s="1" t="str">
        <f t="shared" si="17"/>
        <v>Energy and Water Resources: Energy Resource Storage Companies: Floating Storage Units - FSUGreenhouse gas emissions</v>
      </c>
      <c r="D770" s="1" t="s">
        <v>156</v>
      </c>
      <c r="F770" s="1" t="s">
        <v>115</v>
      </c>
      <c r="H770" s="1">
        <v>2</v>
      </c>
      <c r="I770" s="1" t="e">
        <v>#N/A</v>
      </c>
      <c r="J770" s="499">
        <v>2</v>
      </c>
    </row>
    <row r="771" spans="1:10" ht="15.75" customHeight="1">
      <c r="A771" s="1" t="s">
        <v>128</v>
      </c>
      <c r="B771" s="3">
        <v>22</v>
      </c>
      <c r="C771" s="1" t="str">
        <f t="shared" si="17"/>
        <v>Energy and Water Resources: Energy Resource Storage Companies: Gas StorageGreenhouse gas emissions</v>
      </c>
      <c r="D771" s="1" t="s">
        <v>158</v>
      </c>
      <c r="E771" s="1" t="s">
        <v>6</v>
      </c>
      <c r="F771" s="1" t="s">
        <v>115</v>
      </c>
      <c r="G771" s="1">
        <v>2</v>
      </c>
      <c r="H771" s="1">
        <v>2</v>
      </c>
      <c r="I771" s="1" t="e">
        <v>#N/A</v>
      </c>
      <c r="J771" s="499">
        <v>2</v>
      </c>
    </row>
    <row r="772" spans="1:10" ht="15.75" customHeight="1">
      <c r="A772" s="1" t="s">
        <v>128</v>
      </c>
      <c r="B772" s="3">
        <v>184</v>
      </c>
      <c r="C772" s="1" t="str">
        <f t="shared" si="17"/>
        <v>Energy and Water Resources: Energy Resource Storage Companies: Liquid StorageGreenhouse gas emissions</v>
      </c>
      <c r="D772" s="1" t="s">
        <v>159</v>
      </c>
      <c r="E772" s="1" t="s">
        <v>6</v>
      </c>
      <c r="F772" s="1" t="s">
        <v>115</v>
      </c>
      <c r="G772" s="1">
        <v>2</v>
      </c>
      <c r="H772" s="1">
        <v>2</v>
      </c>
      <c r="I772" s="1" t="e">
        <v>#N/A</v>
      </c>
      <c r="J772" s="499">
        <v>2</v>
      </c>
    </row>
    <row r="773" spans="1:10" ht="15.75" customHeight="1">
      <c r="A773" s="1" t="s">
        <v>128</v>
      </c>
      <c r="B773" s="3">
        <v>32</v>
      </c>
      <c r="C773" s="1" t="str">
        <f t="shared" si="17"/>
        <v>Energy and Water Resources: Energy Resource Storage Companies: Other StorageGreenhouse gas emissions</v>
      </c>
      <c r="D773" s="1" t="s">
        <v>160</v>
      </c>
      <c r="E773" s="1" t="s">
        <v>6</v>
      </c>
      <c r="F773" s="1" t="s">
        <v>115</v>
      </c>
      <c r="G773" s="1">
        <v>2</v>
      </c>
      <c r="H773" s="1">
        <v>2</v>
      </c>
      <c r="I773" s="1" t="e">
        <v>#N/A</v>
      </c>
      <c r="J773" s="499">
        <v>2</v>
      </c>
    </row>
    <row r="774" spans="1:10" ht="15.75" customHeight="1">
      <c r="A774" s="1" t="s">
        <v>128</v>
      </c>
      <c r="B774" s="3">
        <v>137</v>
      </c>
      <c r="C774" s="1" t="str">
        <f t="shared" si="17"/>
        <v>Energy and Water Resources: Natural Resources Transportation CompaniesGreenhouse gas emissions</v>
      </c>
      <c r="D774" s="1" t="s">
        <v>161</v>
      </c>
      <c r="E774" s="1" t="s">
        <v>6</v>
      </c>
      <c r="F774" s="1" t="s">
        <v>115</v>
      </c>
      <c r="G774" s="1">
        <v>1</v>
      </c>
      <c r="H774" s="1">
        <v>1</v>
      </c>
      <c r="I774" s="1" t="e">
        <v>#N/A</v>
      </c>
      <c r="J774" s="499">
        <v>1</v>
      </c>
    </row>
    <row r="775" spans="1:10" ht="15.75" customHeight="1">
      <c r="A775" s="1" t="s">
        <v>128</v>
      </c>
      <c r="B775" s="3">
        <v>28</v>
      </c>
      <c r="C775" s="1" t="str">
        <f t="shared" si="17"/>
        <v>Energy and Water Resources: Natural Resources Transportation Companies: Gas PipelineGreenhouse gas emissions</v>
      </c>
      <c r="D775" s="1" t="s">
        <v>162</v>
      </c>
      <c r="E775" s="1" t="s">
        <v>6</v>
      </c>
      <c r="F775" s="1" t="s">
        <v>115</v>
      </c>
      <c r="G775" s="1">
        <v>2</v>
      </c>
      <c r="H775" s="1">
        <v>2</v>
      </c>
      <c r="I775" s="1" t="e">
        <v>#N/A</v>
      </c>
      <c r="J775" s="499">
        <v>2</v>
      </c>
    </row>
    <row r="776" spans="1:10" ht="15.75" customHeight="1">
      <c r="A776" s="1" t="s">
        <v>128</v>
      </c>
      <c r="B776" s="3">
        <v>29</v>
      </c>
      <c r="C776" s="1" t="str">
        <f t="shared" si="17"/>
        <v>Energy and Water Resources: Natural Resources Transportation Companies: LNG ShipsGreenhouse gas emissions</v>
      </c>
      <c r="D776" s="1" t="s">
        <v>163</v>
      </c>
      <c r="F776" s="1" t="s">
        <v>115</v>
      </c>
      <c r="H776" s="1">
        <v>2</v>
      </c>
      <c r="I776" s="1" t="e">
        <v>#N/A</v>
      </c>
      <c r="J776" s="499">
        <v>2</v>
      </c>
    </row>
    <row r="777" spans="1:10" ht="15.75" customHeight="1">
      <c r="A777" s="1" t="s">
        <v>128</v>
      </c>
      <c r="B777" s="3">
        <v>30</v>
      </c>
      <c r="C777" s="1" t="str">
        <f t="shared" si="17"/>
        <v>Energy and Water Resources: Natural Resources Transportation Companies: Oil PipelineGreenhouse gas emissions</v>
      </c>
      <c r="D777" s="1" t="s">
        <v>164</v>
      </c>
      <c r="E777" s="1" t="s">
        <v>6</v>
      </c>
      <c r="F777" s="1" t="s">
        <v>115</v>
      </c>
      <c r="G777" s="1">
        <v>1</v>
      </c>
      <c r="H777" s="1">
        <v>1</v>
      </c>
      <c r="I777" s="1" t="e">
        <v>#N/A</v>
      </c>
      <c r="J777" s="499">
        <v>1</v>
      </c>
    </row>
    <row r="778" spans="1:10" ht="15.75" customHeight="1">
      <c r="A778" s="1" t="s">
        <v>128</v>
      </c>
      <c r="B778" s="3">
        <v>34</v>
      </c>
      <c r="C778" s="1" t="str">
        <f t="shared" si="17"/>
        <v>Energy and Water Resources: Natural Resources Transportation Companies: OtherGreenhouse gas emissions</v>
      </c>
      <c r="D778" s="1" t="s">
        <v>166</v>
      </c>
      <c r="E778" s="1" t="s">
        <v>6</v>
      </c>
      <c r="F778" s="1" t="s">
        <v>115</v>
      </c>
      <c r="G778" s="1">
        <v>1</v>
      </c>
      <c r="H778" s="1">
        <v>1</v>
      </c>
      <c r="I778" s="1" t="e">
        <v>#N/A</v>
      </c>
      <c r="J778" s="499">
        <v>1</v>
      </c>
    </row>
    <row r="779" spans="1:10" ht="15.75" customHeight="1">
      <c r="A779" s="1" t="s">
        <v>128</v>
      </c>
      <c r="B779" s="3">
        <v>138</v>
      </c>
      <c r="C779" s="1" t="str">
        <f t="shared" si="17"/>
        <v>Energy and Water Resources: Natural Resources Transportation Companies: Wastewater PipelineGreenhouse gas emissions</v>
      </c>
      <c r="D779" s="1" t="s">
        <v>167</v>
      </c>
      <c r="E779" s="1" t="s">
        <v>6</v>
      </c>
      <c r="F779" s="1" t="s">
        <v>115</v>
      </c>
      <c r="G779" s="1">
        <v>1</v>
      </c>
      <c r="H779" s="1">
        <v>1</v>
      </c>
      <c r="I779" s="1" t="e">
        <v>#N/A</v>
      </c>
      <c r="J779" s="499">
        <v>1</v>
      </c>
    </row>
    <row r="780" spans="1:10" ht="15.75" customHeight="1">
      <c r="A780" s="1" t="s">
        <v>128</v>
      </c>
      <c r="B780" s="3">
        <v>18</v>
      </c>
      <c r="C780" s="1" t="str">
        <f t="shared" si="17"/>
        <v>Energy and Water Resources: Natural Resources Transportation Companies: Water PipelineGreenhouse gas emissions</v>
      </c>
      <c r="D780" s="1" t="s">
        <v>168</v>
      </c>
      <c r="E780" s="1" t="s">
        <v>6</v>
      </c>
      <c r="F780" s="1" t="s">
        <v>115</v>
      </c>
      <c r="G780" s="1">
        <v>1</v>
      </c>
      <c r="H780" s="1">
        <v>1</v>
      </c>
      <c r="I780" s="1" t="e">
        <v>#N/A</v>
      </c>
      <c r="J780" s="499">
        <v>1</v>
      </c>
    </row>
    <row r="781" spans="1:10" ht="15.75" customHeight="1">
      <c r="A781" s="1" t="s">
        <v>128</v>
      </c>
      <c r="B781" s="3">
        <v>20</v>
      </c>
      <c r="C781" s="1" t="str">
        <f t="shared" si="17"/>
        <v>Energy and Water Resources: Other: Greenhouse gas emissions</v>
      </c>
      <c r="D781" s="1" t="s">
        <v>764</v>
      </c>
      <c r="E781" s="1" t="s">
        <v>6</v>
      </c>
      <c r="F781" s="1" t="s">
        <v>115</v>
      </c>
      <c r="G781" s="1">
        <v>2</v>
      </c>
      <c r="H781" s="1">
        <v>2</v>
      </c>
      <c r="I781" s="1" t="e">
        <v>#N/A</v>
      </c>
      <c r="J781" s="499">
        <v>2</v>
      </c>
    </row>
    <row r="782" spans="1:10" ht="15.75" customHeight="1">
      <c r="A782" s="1" t="s">
        <v>128</v>
      </c>
      <c r="B782" s="3">
        <v>185</v>
      </c>
      <c r="C782" s="1" t="str">
        <f t="shared" si="17"/>
        <v>Environmental ServicesGreenhouse gas emissions</v>
      </c>
      <c r="D782" s="1" t="s">
        <v>169</v>
      </c>
      <c r="E782" s="1" t="s">
        <v>6</v>
      </c>
      <c r="F782" s="1" t="s">
        <v>115</v>
      </c>
      <c r="G782" s="1">
        <v>1</v>
      </c>
      <c r="H782" s="1">
        <v>1</v>
      </c>
      <c r="I782" s="1" t="e">
        <v>#N/A</v>
      </c>
      <c r="J782" s="499">
        <v>1</v>
      </c>
    </row>
    <row r="783" spans="1:10" ht="15.75" customHeight="1">
      <c r="A783" s="1" t="s">
        <v>128</v>
      </c>
      <c r="B783" s="3">
        <v>209</v>
      </c>
      <c r="C783" s="1" t="str">
        <f t="shared" si="17"/>
        <v>Environmental Services: Environmental ManagementGreenhouse gas emissions</v>
      </c>
      <c r="D783" s="1" t="s">
        <v>170</v>
      </c>
      <c r="E783" s="1" t="s">
        <v>6</v>
      </c>
      <c r="F783" s="1" t="s">
        <v>115</v>
      </c>
      <c r="G783" s="1">
        <v>0.5</v>
      </c>
      <c r="H783" s="1">
        <v>0.5</v>
      </c>
      <c r="I783" s="1" t="e">
        <v>#N/A</v>
      </c>
      <c r="J783" s="499">
        <v>0.5</v>
      </c>
    </row>
    <row r="784" spans="1:10" ht="15.75" customHeight="1">
      <c r="A784" s="1" t="s">
        <v>128</v>
      </c>
      <c r="B784" s="3">
        <v>139</v>
      </c>
      <c r="C784" s="1" t="str">
        <f t="shared" si="17"/>
        <v>Environmental Services: Environmental Management: Carbon CaptureGreenhouse gas emissions</v>
      </c>
      <c r="D784" s="1" t="s">
        <v>171</v>
      </c>
      <c r="F784" s="1" t="s">
        <v>115</v>
      </c>
      <c r="H784" s="1">
        <v>2</v>
      </c>
      <c r="I784" s="1" t="e">
        <v>#N/A</v>
      </c>
      <c r="J784" s="499">
        <v>2</v>
      </c>
    </row>
    <row r="785" spans="1:10" ht="15.75" customHeight="1">
      <c r="A785" s="1" t="s">
        <v>128</v>
      </c>
      <c r="B785" s="3">
        <v>195</v>
      </c>
      <c r="C785" s="1" t="str">
        <f t="shared" si="17"/>
        <v>Environmental Services: Environmental Management: Coastal and Riverine LocksGreenhouse gas emissions</v>
      </c>
      <c r="D785" s="1" t="s">
        <v>172</v>
      </c>
      <c r="E785" s="1" t="s">
        <v>6</v>
      </c>
      <c r="F785" s="1" t="s">
        <v>115</v>
      </c>
      <c r="G785" s="1">
        <v>0.5</v>
      </c>
      <c r="H785" s="1">
        <v>0.5</v>
      </c>
      <c r="I785" s="1" t="e">
        <v>#N/A</v>
      </c>
      <c r="J785" s="499">
        <v>0.5</v>
      </c>
    </row>
    <row r="786" spans="1:10" ht="15.75" customHeight="1">
      <c r="A786" s="1" t="s">
        <v>128</v>
      </c>
      <c r="B786" s="3">
        <v>227</v>
      </c>
      <c r="C786" s="1" t="str">
        <f t="shared" si="17"/>
        <v>Environmental Services: Environmental Management: Energy EfficiencyGreenhouse gas emissions</v>
      </c>
      <c r="D786" s="1" t="s">
        <v>173</v>
      </c>
      <c r="E786" s="1" t="s">
        <v>6</v>
      </c>
      <c r="F786" s="1" t="s">
        <v>115</v>
      </c>
      <c r="G786" s="1">
        <v>1</v>
      </c>
      <c r="H786" s="1">
        <v>1</v>
      </c>
      <c r="I786" s="1" t="e">
        <v>#N/A</v>
      </c>
      <c r="J786" s="499">
        <v>1</v>
      </c>
    </row>
    <row r="787" spans="1:10" ht="15.75" customHeight="1">
      <c r="A787" s="1" t="s">
        <v>128</v>
      </c>
      <c r="B787" s="3">
        <v>186</v>
      </c>
      <c r="C787" s="1" t="str">
        <f t="shared" si="17"/>
        <v>Environmental Services: Environmental Management: Flood controlGreenhouse gas emissions</v>
      </c>
      <c r="D787" s="1" t="s">
        <v>175</v>
      </c>
      <c r="E787" s="1" t="s">
        <v>6</v>
      </c>
      <c r="F787" s="1" t="s">
        <v>115</v>
      </c>
      <c r="G787" s="1">
        <v>0.5</v>
      </c>
      <c r="H787" s="1">
        <v>0.5</v>
      </c>
      <c r="I787" s="1" t="e">
        <v>#N/A</v>
      </c>
      <c r="J787" s="499">
        <v>0.5</v>
      </c>
    </row>
    <row r="788" spans="1:10" ht="15.75" customHeight="1">
      <c r="A788" s="1" t="s">
        <v>128</v>
      </c>
      <c r="B788" s="3">
        <v>50</v>
      </c>
      <c r="C788" s="1" t="str">
        <f t="shared" si="17"/>
        <v>Environmental Services: Environmental Management: OtherGreenhouse gas emissions</v>
      </c>
      <c r="D788" s="1" t="s">
        <v>176</v>
      </c>
      <c r="E788" s="1" t="s">
        <v>6</v>
      </c>
      <c r="F788" s="1" t="s">
        <v>115</v>
      </c>
      <c r="G788" s="1">
        <v>0.5</v>
      </c>
      <c r="H788" s="1">
        <v>0.5</v>
      </c>
      <c r="I788" s="1" t="e">
        <v>#N/A</v>
      </c>
      <c r="J788" s="499">
        <v>0.5</v>
      </c>
    </row>
    <row r="789" spans="1:10" ht="15.75" customHeight="1">
      <c r="A789" s="1" t="s">
        <v>128</v>
      </c>
      <c r="B789" s="3">
        <v>193</v>
      </c>
      <c r="C789" s="1" t="str">
        <f t="shared" si="17"/>
        <v>Environmental Services: Other: Greenhouse gas emissions</v>
      </c>
      <c r="D789" s="1" t="s">
        <v>765</v>
      </c>
      <c r="E789" s="1" t="s">
        <v>6</v>
      </c>
      <c r="F789" s="1" t="s">
        <v>115</v>
      </c>
      <c r="G789" s="1">
        <v>1</v>
      </c>
      <c r="H789" s="1">
        <v>1</v>
      </c>
      <c r="I789" s="1" t="e">
        <v>#N/A</v>
      </c>
      <c r="J789" s="499">
        <v>1</v>
      </c>
    </row>
    <row r="790" spans="1:10" ht="15.75" customHeight="1">
      <c r="A790" s="1" t="s">
        <v>128</v>
      </c>
      <c r="B790" s="3" t="s">
        <v>239</v>
      </c>
      <c r="C790" s="1" t="str">
        <f t="shared" si="17"/>
        <v>Environmental Services: Waste TreatmentGreenhouse gas emissions</v>
      </c>
      <c r="D790" s="1" t="s">
        <v>177</v>
      </c>
      <c r="E790" s="1" t="s">
        <v>6</v>
      </c>
      <c r="F790" s="1" t="s">
        <v>115</v>
      </c>
      <c r="G790" s="1">
        <v>1</v>
      </c>
      <c r="H790" s="1">
        <v>1</v>
      </c>
      <c r="I790" s="1" t="e">
        <v>#N/A</v>
      </c>
      <c r="J790" s="499">
        <v>1</v>
      </c>
    </row>
    <row r="791" spans="1:10" ht="15.75" customHeight="1">
      <c r="A791" s="1" t="s">
        <v>128</v>
      </c>
      <c r="B791" s="3">
        <v>91</v>
      </c>
      <c r="C791" s="1" t="str">
        <f t="shared" si="17"/>
        <v>Environmental Services: Waste Treatment: Gaseous Waste TreatmentGreenhouse gas emissions</v>
      </c>
      <c r="D791" s="1" t="s">
        <v>178</v>
      </c>
      <c r="F791" s="1" t="s">
        <v>115</v>
      </c>
      <c r="H791" s="1">
        <v>1</v>
      </c>
      <c r="I791" s="1" t="e">
        <v>#N/A</v>
      </c>
      <c r="J791" s="499">
        <v>1</v>
      </c>
    </row>
    <row r="792" spans="1:10" ht="15.75" customHeight="1">
      <c r="A792" s="1" t="s">
        <v>128</v>
      </c>
      <c r="B792" s="3">
        <v>155</v>
      </c>
      <c r="C792" s="1" t="str">
        <f t="shared" si="17"/>
        <v>Environmental Services: Waste Treatment: Hazardous Waste TreatmentGreenhouse gas emissions</v>
      </c>
      <c r="D792" s="1" t="s">
        <v>179</v>
      </c>
      <c r="E792" s="1" t="s">
        <v>6</v>
      </c>
      <c r="F792" s="1" t="s">
        <v>115</v>
      </c>
      <c r="G792" s="1">
        <v>1</v>
      </c>
      <c r="H792" s="1">
        <v>1</v>
      </c>
      <c r="I792" s="1" t="e">
        <v>#N/A</v>
      </c>
      <c r="J792" s="499">
        <v>1</v>
      </c>
    </row>
    <row r="793" spans="1:10" ht="15.75" customHeight="1">
      <c r="A793" s="1" t="s">
        <v>128</v>
      </c>
      <c r="B793" s="3">
        <v>153</v>
      </c>
      <c r="C793" s="1" t="str">
        <f t="shared" si="17"/>
        <v>Environmental Services: Waste Treatment: Non-Hazardous Waste TreatmentGreenhouse gas emissions</v>
      </c>
      <c r="D793" s="1" t="s">
        <v>180</v>
      </c>
      <c r="E793" s="1" t="s">
        <v>6</v>
      </c>
      <c r="F793" s="1" t="s">
        <v>115</v>
      </c>
      <c r="G793" s="1">
        <v>1</v>
      </c>
      <c r="H793" s="1">
        <v>1</v>
      </c>
      <c r="I793" s="1" t="e">
        <v>#N/A</v>
      </c>
      <c r="J793" s="499">
        <v>1</v>
      </c>
    </row>
    <row r="794" spans="1:10" ht="15.75" customHeight="1">
      <c r="A794" s="1" t="s">
        <v>128</v>
      </c>
      <c r="B794" s="3">
        <v>154</v>
      </c>
      <c r="C794" s="1" t="str">
        <f t="shared" si="17"/>
        <v>Environmental Services: Waste Treatment: OtherGreenhouse gas emissions</v>
      </c>
      <c r="D794" s="1" t="s">
        <v>181</v>
      </c>
      <c r="E794" s="1" t="s">
        <v>6</v>
      </c>
      <c r="F794" s="1" t="s">
        <v>115</v>
      </c>
      <c r="G794" s="1">
        <v>1</v>
      </c>
      <c r="H794" s="1">
        <v>1</v>
      </c>
      <c r="I794" s="1" t="e">
        <v>#N/A</v>
      </c>
      <c r="J794" s="499">
        <v>1</v>
      </c>
    </row>
    <row r="795" spans="1:10" ht="15.75" customHeight="1">
      <c r="A795" s="1" t="s">
        <v>128</v>
      </c>
      <c r="B795" s="3">
        <v>229</v>
      </c>
      <c r="C795" s="1" t="str">
        <f t="shared" si="17"/>
        <v>Environmental Services: Waste Treatment: Waste IncinerationGreenhouse gas emissions</v>
      </c>
      <c r="D795" s="1" t="s">
        <v>182</v>
      </c>
      <c r="F795" s="1" t="s">
        <v>115</v>
      </c>
      <c r="H795" s="1">
        <v>2</v>
      </c>
      <c r="I795" s="1" t="e">
        <v>#N/A</v>
      </c>
      <c r="J795" s="499">
        <v>2</v>
      </c>
    </row>
    <row r="796" spans="1:10" ht="15.75" customHeight="1">
      <c r="A796" s="1" t="s">
        <v>128</v>
      </c>
      <c r="B796" s="3" t="s">
        <v>246</v>
      </c>
      <c r="C796" s="1" t="str">
        <f t="shared" si="17"/>
        <v>Environmental Services: Waste Treatment: Waste-to-Power GenerationGreenhouse gas emissions</v>
      </c>
      <c r="D796" s="1" t="s">
        <v>183</v>
      </c>
      <c r="E796" s="1" t="s">
        <v>6</v>
      </c>
      <c r="F796" s="1" t="s">
        <v>115</v>
      </c>
      <c r="G796" s="1">
        <v>2</v>
      </c>
      <c r="H796" s="1">
        <v>2</v>
      </c>
      <c r="I796" s="1" t="e">
        <v>#N/A</v>
      </c>
      <c r="J796" s="499">
        <v>2</v>
      </c>
    </row>
    <row r="797" spans="1:10" ht="15.75" customHeight="1">
      <c r="A797" s="1" t="s">
        <v>128</v>
      </c>
      <c r="B797" s="3">
        <v>199</v>
      </c>
      <c r="C797" s="1" t="str">
        <f t="shared" si="17"/>
        <v>Environmental Services: WasteWater TreatmentGreenhouse gas emissions</v>
      </c>
      <c r="D797" s="1" t="s">
        <v>184</v>
      </c>
      <c r="E797" s="1" t="s">
        <v>6</v>
      </c>
      <c r="F797" s="1" t="s">
        <v>115</v>
      </c>
      <c r="G797" s="1">
        <v>1</v>
      </c>
      <c r="H797" s="1">
        <v>1</v>
      </c>
      <c r="I797" s="1" t="e">
        <v>#N/A</v>
      </c>
      <c r="J797" s="499">
        <v>1</v>
      </c>
    </row>
    <row r="798" spans="1:10" ht="15.75" customHeight="1">
      <c r="A798" s="1" t="s">
        <v>128</v>
      </c>
      <c r="B798" s="3">
        <v>156</v>
      </c>
      <c r="C798" s="1" t="str">
        <f t="shared" si="17"/>
        <v>Environmental Services: WasteWater Treatment: Industrial WasteWater Treatment and ReuseGreenhouse gas emissions</v>
      </c>
      <c r="D798" s="1" t="s">
        <v>185</v>
      </c>
      <c r="E798" s="1" t="s">
        <v>6</v>
      </c>
      <c r="F798" s="1" t="s">
        <v>115</v>
      </c>
      <c r="G798" s="1">
        <v>1</v>
      </c>
      <c r="H798" s="1">
        <v>1</v>
      </c>
      <c r="I798" s="1" t="e">
        <v>#N/A</v>
      </c>
      <c r="J798" s="499">
        <v>1</v>
      </c>
    </row>
    <row r="799" spans="1:10" ht="15.75" customHeight="1">
      <c r="A799" s="1" t="s">
        <v>128</v>
      </c>
      <c r="B799" s="3">
        <v>79</v>
      </c>
      <c r="C799" s="1" t="str">
        <f t="shared" si="17"/>
        <v>Environmental Services: WasteWater Treatment: OtherGreenhouse gas emissions</v>
      </c>
      <c r="D799" s="1" t="s">
        <v>186</v>
      </c>
      <c r="E799" s="1" t="s">
        <v>6</v>
      </c>
      <c r="F799" s="1" t="s">
        <v>115</v>
      </c>
      <c r="G799" s="1">
        <v>1</v>
      </c>
      <c r="H799" s="1">
        <v>1</v>
      </c>
      <c r="I799" s="1" t="e">
        <v>#N/A</v>
      </c>
      <c r="J799" s="499">
        <v>1</v>
      </c>
    </row>
    <row r="800" spans="1:10" ht="15.75" customHeight="1">
      <c r="A800" s="1" t="s">
        <v>128</v>
      </c>
      <c r="B800" s="3">
        <v>200</v>
      </c>
      <c r="C800" s="1" t="str">
        <f t="shared" si="17"/>
        <v>Environmental Services: WasteWater Treatment: Residential WasteWater Treatment and ReuseGreenhouse gas emissions</v>
      </c>
      <c r="D800" s="1" t="s">
        <v>187</v>
      </c>
      <c r="E800" s="1" t="s">
        <v>6</v>
      </c>
      <c r="F800" s="1" t="s">
        <v>115</v>
      </c>
      <c r="G800" s="1">
        <v>1</v>
      </c>
      <c r="H800" s="1">
        <v>1</v>
      </c>
      <c r="I800" s="1" t="e">
        <v>#N/A</v>
      </c>
      <c r="J800" s="499">
        <v>1</v>
      </c>
    </row>
    <row r="801" spans="1:10" ht="15.75" customHeight="1">
      <c r="A801" s="1" t="s">
        <v>128</v>
      </c>
      <c r="B801" s="3">
        <v>125</v>
      </c>
      <c r="C801" s="1" t="str">
        <f t="shared" si="17"/>
        <v>Environmental Services: Water Supply and TreatmentGreenhouse gas emissions</v>
      </c>
      <c r="D801" s="1" t="s">
        <v>188</v>
      </c>
      <c r="E801" s="1" t="s">
        <v>6</v>
      </c>
      <c r="F801" s="1" t="s">
        <v>115</v>
      </c>
      <c r="G801" s="1">
        <v>1</v>
      </c>
      <c r="H801" s="1">
        <v>1</v>
      </c>
      <c r="I801" s="1" t="e">
        <v>#N/A</v>
      </c>
      <c r="J801" s="499">
        <v>1</v>
      </c>
    </row>
    <row r="802" spans="1:10" ht="15.75" customHeight="1">
      <c r="A802" s="1" t="s">
        <v>128</v>
      </c>
      <c r="B802" s="3">
        <v>157</v>
      </c>
      <c r="C802" s="1" t="str">
        <f t="shared" si="17"/>
        <v>Environmental Services: Water Supply and Treatment: Industrial Water TreatmentGreenhouse gas emissions</v>
      </c>
      <c r="D802" s="1" t="s">
        <v>189</v>
      </c>
      <c r="E802" s="1" t="s">
        <v>6</v>
      </c>
      <c r="F802" s="1" t="s">
        <v>115</v>
      </c>
      <c r="G802" s="1">
        <v>1</v>
      </c>
      <c r="H802" s="1">
        <v>1</v>
      </c>
      <c r="I802" s="1" t="e">
        <v>#N/A</v>
      </c>
      <c r="J802" s="499">
        <v>1</v>
      </c>
    </row>
    <row r="803" spans="1:10" ht="15.75" customHeight="1">
      <c r="A803" s="1" t="s">
        <v>128</v>
      </c>
      <c r="B803" s="3">
        <v>92</v>
      </c>
      <c r="C803" s="1" t="str">
        <f t="shared" si="17"/>
        <v>Environmental Services: Water Supply and Treatment: OtherGreenhouse gas emissions</v>
      </c>
      <c r="D803" s="1" t="s">
        <v>190</v>
      </c>
      <c r="E803" s="1" t="s">
        <v>6</v>
      </c>
      <c r="F803" s="1" t="s">
        <v>115</v>
      </c>
      <c r="G803" s="1">
        <v>1</v>
      </c>
      <c r="H803" s="1">
        <v>1</v>
      </c>
      <c r="I803" s="1" t="e">
        <v>#N/A</v>
      </c>
      <c r="J803" s="499">
        <v>1</v>
      </c>
    </row>
    <row r="804" spans="1:10" ht="15.75" customHeight="1">
      <c r="A804" s="1" t="s">
        <v>128</v>
      </c>
      <c r="B804" s="3">
        <v>94</v>
      </c>
      <c r="C804" s="1" t="str">
        <f t="shared" si="17"/>
        <v>Environmental Services: Water Supply and Treatment: Potable Water TreatmentGreenhouse gas emissions</v>
      </c>
      <c r="D804" s="1" t="s">
        <v>191</v>
      </c>
      <c r="E804" s="1" t="s">
        <v>6</v>
      </c>
      <c r="F804" s="1" t="s">
        <v>115</v>
      </c>
      <c r="G804" s="1">
        <v>1</v>
      </c>
      <c r="H804" s="1">
        <v>1</v>
      </c>
      <c r="I804" s="1" t="e">
        <v>#N/A</v>
      </c>
      <c r="J804" s="499">
        <v>1</v>
      </c>
    </row>
    <row r="805" spans="1:10" ht="15.75" customHeight="1">
      <c r="A805" s="1" t="s">
        <v>128</v>
      </c>
      <c r="B805" s="3">
        <v>203</v>
      </c>
      <c r="C805" s="1" t="str">
        <f t="shared" si="17"/>
        <v>Environmental Services: Water Supply and Treatment: Sea Water DesalinationGreenhouse gas emissions</v>
      </c>
      <c r="D805" s="1" t="s">
        <v>192</v>
      </c>
      <c r="E805" s="1" t="s">
        <v>6</v>
      </c>
      <c r="F805" s="1" t="s">
        <v>115</v>
      </c>
      <c r="G805" s="1">
        <v>1</v>
      </c>
      <c r="H805" s="1">
        <v>1</v>
      </c>
      <c r="I805" s="1" t="e">
        <v>#N/A</v>
      </c>
      <c r="J805" s="499">
        <v>1</v>
      </c>
    </row>
    <row r="806" spans="1:10" ht="15.75" customHeight="1">
      <c r="A806" s="1" t="s">
        <v>128</v>
      </c>
      <c r="B806" s="3">
        <v>89</v>
      </c>
      <c r="C806" s="1" t="str">
        <f t="shared" si="17"/>
        <v>Environmental Services: Water Supply and Treatment: Water Supply DamsGreenhouse gas emissions</v>
      </c>
      <c r="D806" s="1" t="s">
        <v>193</v>
      </c>
      <c r="E806" s="1" t="s">
        <v>6</v>
      </c>
      <c r="F806" s="1" t="s">
        <v>115</v>
      </c>
      <c r="G806" s="1">
        <v>1</v>
      </c>
      <c r="H806" s="1">
        <v>1</v>
      </c>
      <c r="I806" s="1" t="e">
        <v>#N/A</v>
      </c>
      <c r="J806" s="499">
        <v>1</v>
      </c>
    </row>
    <row r="807" spans="1:10" ht="15.75" customHeight="1">
      <c r="A807" s="1" t="s">
        <v>128</v>
      </c>
      <c r="B807" s="3">
        <v>158</v>
      </c>
      <c r="C807" s="1" t="str">
        <f t="shared" si="17"/>
        <v>Network UtilitiesGreenhouse gas emissions</v>
      </c>
      <c r="D807" s="1" t="s">
        <v>194</v>
      </c>
      <c r="E807" s="1" t="s">
        <v>6</v>
      </c>
      <c r="F807" s="1" t="s">
        <v>115</v>
      </c>
      <c r="G807" s="1">
        <v>2</v>
      </c>
      <c r="H807" s="1">
        <v>2</v>
      </c>
      <c r="I807" s="1" t="e">
        <v>#N/A</v>
      </c>
      <c r="J807" s="499">
        <v>2</v>
      </c>
    </row>
    <row r="808" spans="1:10" ht="15.75" customHeight="1">
      <c r="A808" s="1" t="s">
        <v>128</v>
      </c>
      <c r="B808" s="3">
        <v>98</v>
      </c>
      <c r="C808" s="1" t="str">
        <f t="shared" si="17"/>
        <v>Network Utilities: Data Distribution CompaniesGreenhouse gas emissions</v>
      </c>
      <c r="D808" s="1" t="s">
        <v>195</v>
      </c>
      <c r="F808" s="1" t="s">
        <v>115</v>
      </c>
      <c r="H808" s="1">
        <v>1</v>
      </c>
      <c r="I808" s="1" t="e">
        <v>#N/A</v>
      </c>
      <c r="J808" s="499">
        <v>1</v>
      </c>
    </row>
    <row r="809" spans="1:10" ht="15.75" customHeight="1">
      <c r="A809" s="1" t="s">
        <v>128</v>
      </c>
      <c r="B809" s="3" t="s">
        <v>261</v>
      </c>
      <c r="C809" s="1" t="str">
        <f t="shared" si="17"/>
        <v>Network Utilities: Data Distribution Companies: Data Distribution NetworkGreenhouse gas emissions</v>
      </c>
      <c r="D809" s="1" t="s">
        <v>196</v>
      </c>
      <c r="F809" s="1" t="s">
        <v>115</v>
      </c>
      <c r="H809" s="1">
        <v>1</v>
      </c>
      <c r="I809" s="1" t="e">
        <v>#N/A</v>
      </c>
      <c r="J809" s="499">
        <v>1</v>
      </c>
    </row>
    <row r="810" spans="1:10" ht="15.75" customHeight="1">
      <c r="A810" s="1" t="s">
        <v>128</v>
      </c>
      <c r="B810" s="3">
        <v>162</v>
      </c>
      <c r="C810" s="1" t="str">
        <f t="shared" si="17"/>
        <v>Network Utilities: Data Distribution Companies: OtherGreenhouse gas emissions</v>
      </c>
      <c r="D810" s="1" t="s">
        <v>197</v>
      </c>
      <c r="F810" s="1" t="s">
        <v>115</v>
      </c>
      <c r="H810" s="1">
        <v>1</v>
      </c>
      <c r="I810" s="1" t="e">
        <v>#N/A</v>
      </c>
      <c r="J810" s="499">
        <v>1</v>
      </c>
    </row>
    <row r="811" spans="1:10" ht="15.75" customHeight="1">
      <c r="A811" s="1" t="s">
        <v>128</v>
      </c>
      <c r="B811" s="3">
        <v>161</v>
      </c>
      <c r="C811" s="1" t="str">
        <f t="shared" si="17"/>
        <v>Network Utilities: District Cooling/Heating CompaniesGreenhouse gas emissions</v>
      </c>
      <c r="D811" s="1" t="s">
        <v>198</v>
      </c>
      <c r="E811" s="1" t="s">
        <v>6</v>
      </c>
      <c r="F811" s="1" t="s">
        <v>115</v>
      </c>
      <c r="G811" s="1">
        <v>1</v>
      </c>
      <c r="H811" s="1">
        <v>1</v>
      </c>
      <c r="I811" s="1" t="e">
        <v>#N/A</v>
      </c>
      <c r="J811" s="499">
        <v>1</v>
      </c>
    </row>
    <row r="812" spans="1:10" ht="15.75" customHeight="1">
      <c r="A812" s="1" t="s">
        <v>128</v>
      </c>
      <c r="B812" s="3">
        <v>201</v>
      </c>
      <c r="C812" s="1" t="str">
        <f t="shared" si="17"/>
        <v>Network Utilities: District Cooling/Heating Companies: District Cooling/Heating NetworkGreenhouse gas emissions</v>
      </c>
      <c r="D812" s="1" t="s">
        <v>199</v>
      </c>
      <c r="E812" s="1" t="s">
        <v>6</v>
      </c>
      <c r="F812" s="1" t="s">
        <v>115</v>
      </c>
      <c r="G812" s="1">
        <v>1</v>
      </c>
      <c r="H812" s="1">
        <v>1</v>
      </c>
      <c r="I812" s="1" t="e">
        <v>#N/A</v>
      </c>
      <c r="J812" s="499">
        <v>1</v>
      </c>
    </row>
    <row r="813" spans="1:10" ht="15.75" customHeight="1">
      <c r="A813" s="1" t="s">
        <v>128</v>
      </c>
      <c r="B813" s="3">
        <v>160</v>
      </c>
      <c r="C813" s="1" t="str">
        <f t="shared" si="17"/>
        <v>Network Utilities: District Cooling/Heating Companies: OtherGreenhouse gas emissions</v>
      </c>
      <c r="D813" s="1" t="s">
        <v>200</v>
      </c>
      <c r="E813" s="1" t="s">
        <v>6</v>
      </c>
      <c r="F813" s="1" t="s">
        <v>115</v>
      </c>
      <c r="G813" s="1">
        <v>1</v>
      </c>
      <c r="H813" s="1">
        <v>1</v>
      </c>
      <c r="I813" s="1" t="e">
        <v>#N/A</v>
      </c>
      <c r="J813" s="499">
        <v>1</v>
      </c>
    </row>
    <row r="814" spans="1:10" ht="15.75" customHeight="1">
      <c r="A814" s="1" t="s">
        <v>128</v>
      </c>
      <c r="B814" s="3">
        <v>159</v>
      </c>
      <c r="C814" s="1" t="str">
        <f t="shared" si="17"/>
        <v>Network Utilities: Electricity Distribution CompaniesGreenhouse gas emissions</v>
      </c>
      <c r="D814" s="1" t="s">
        <v>201</v>
      </c>
      <c r="E814" s="1" t="s">
        <v>6</v>
      </c>
      <c r="F814" s="1" t="s">
        <v>115</v>
      </c>
      <c r="G814" s="1">
        <v>1</v>
      </c>
      <c r="H814" s="1">
        <v>1</v>
      </c>
      <c r="I814" s="1" t="e">
        <v>#N/A</v>
      </c>
      <c r="J814" s="499">
        <v>1</v>
      </c>
    </row>
    <row r="815" spans="1:10" ht="15.75" customHeight="1">
      <c r="A815" s="1" t="s">
        <v>128</v>
      </c>
      <c r="B815" s="3">
        <v>228</v>
      </c>
      <c r="C815" s="1" t="str">
        <f t="shared" si="17"/>
        <v>Network Utilities: Electricity Distribution Companies: Electric vehicle chargingGreenhouse gas emissions</v>
      </c>
      <c r="D815" s="461" t="s">
        <v>202</v>
      </c>
      <c r="F815" s="1" t="s">
        <v>115</v>
      </c>
      <c r="H815" s="1" t="e">
        <f>VLOOKUP(D815,#REF!,4,FALSE)</f>
        <v>#REF!</v>
      </c>
      <c r="I815" s="1" t="e">
        <v>#N/A</v>
      </c>
      <c r="J815" s="499">
        <v>1</v>
      </c>
    </row>
    <row r="816" spans="1:10" ht="15.75" customHeight="1">
      <c r="A816" s="1" t="s">
        <v>128</v>
      </c>
      <c r="B816" s="3">
        <v>126</v>
      </c>
      <c r="C816" s="1" t="str">
        <f t="shared" si="17"/>
        <v>Network Utilities: Electricity Distribution Companies: Electricity Distribution NetworkGreenhouse gas emissions</v>
      </c>
      <c r="D816" s="1" t="s">
        <v>203</v>
      </c>
      <c r="E816" s="1" t="s">
        <v>6</v>
      </c>
      <c r="F816" s="1" t="s">
        <v>115</v>
      </c>
      <c r="G816" s="1">
        <v>1</v>
      </c>
      <c r="H816" s="1">
        <v>1</v>
      </c>
      <c r="I816" s="1" t="e">
        <v>#N/A</v>
      </c>
      <c r="J816" s="499">
        <v>1</v>
      </c>
    </row>
    <row r="817" spans="1:10" ht="15.75" customHeight="1">
      <c r="A817" s="1" t="s">
        <v>128</v>
      </c>
      <c r="B817" s="3">
        <v>88</v>
      </c>
      <c r="C817" s="1" t="str">
        <f t="shared" si="17"/>
        <v>Network Utilities: Electricity Distribution Companies: OtherGreenhouse gas emissions</v>
      </c>
      <c r="D817" s="1" t="s">
        <v>204</v>
      </c>
      <c r="E817" s="1" t="s">
        <v>6</v>
      </c>
      <c r="F817" s="1" t="s">
        <v>115</v>
      </c>
      <c r="G817" s="1">
        <v>1</v>
      </c>
      <c r="H817" s="1">
        <v>1</v>
      </c>
      <c r="I817" s="1" t="e">
        <v>#N/A</v>
      </c>
      <c r="J817" s="499">
        <v>1</v>
      </c>
    </row>
    <row r="818" spans="1:10" ht="15.75" customHeight="1">
      <c r="A818" s="1" t="s">
        <v>128</v>
      </c>
      <c r="B818" s="3">
        <v>87</v>
      </c>
      <c r="C818" s="1" t="str">
        <f t="shared" si="17"/>
        <v>Network Utilities: Electricity Transmission CompaniesGreenhouse gas emissions</v>
      </c>
      <c r="D818" s="1" t="s">
        <v>205</v>
      </c>
      <c r="E818" s="1" t="s">
        <v>6</v>
      </c>
      <c r="F818" s="1" t="s">
        <v>115</v>
      </c>
      <c r="G818" s="1">
        <v>1</v>
      </c>
      <c r="H818" s="1">
        <v>1</v>
      </c>
      <c r="I818" s="1" t="e">
        <v>#N/A</v>
      </c>
      <c r="J818" s="499">
        <v>1</v>
      </c>
    </row>
    <row r="819" spans="1:10" ht="15.75" customHeight="1">
      <c r="A819" s="1" t="s">
        <v>128</v>
      </c>
      <c r="B819" s="3">
        <v>202</v>
      </c>
      <c r="C819" s="1" t="str">
        <f t="shared" si="17"/>
        <v>Network Utilities: Electricity Transmission Companies: Electricity Transmission NetworkGreenhouse gas emissions</v>
      </c>
      <c r="D819" s="1" t="s">
        <v>206</v>
      </c>
      <c r="E819" s="1" t="s">
        <v>6</v>
      </c>
      <c r="F819" s="1" t="s">
        <v>115</v>
      </c>
      <c r="G819" s="1">
        <v>1</v>
      </c>
      <c r="H819" s="1">
        <v>1</v>
      </c>
      <c r="I819" s="1" t="e">
        <v>#N/A</v>
      </c>
      <c r="J819" s="499">
        <v>1</v>
      </c>
    </row>
    <row r="820" spans="1:10" ht="15.75" customHeight="1">
      <c r="A820" s="1" t="s">
        <v>128</v>
      </c>
      <c r="B820" s="3">
        <v>101</v>
      </c>
      <c r="C820" s="1" t="str">
        <f t="shared" si="17"/>
        <v>Network Utilities: Electricity Transmission Companies: OtherGreenhouse gas emissions</v>
      </c>
      <c r="D820" s="1" t="s">
        <v>207</v>
      </c>
      <c r="E820" s="1" t="s">
        <v>6</v>
      </c>
      <c r="F820" s="1" t="s">
        <v>115</v>
      </c>
      <c r="G820" s="1">
        <v>1</v>
      </c>
      <c r="H820" s="1">
        <v>1</v>
      </c>
      <c r="I820" s="1" t="e">
        <v>#N/A</v>
      </c>
      <c r="J820" s="499">
        <v>1</v>
      </c>
    </row>
    <row r="821" spans="1:10" ht="15.75" customHeight="1">
      <c r="A821" s="1" t="s">
        <v>128</v>
      </c>
      <c r="B821" s="3" t="s">
        <v>275</v>
      </c>
      <c r="C821" s="1" t="str">
        <f t="shared" si="17"/>
        <v>Network Utilities: Gas Distribution CompaniesGreenhouse gas emissions</v>
      </c>
      <c r="D821" s="1" t="s">
        <v>208</v>
      </c>
      <c r="E821" s="1" t="s">
        <v>6</v>
      </c>
      <c r="F821" s="1" t="s">
        <v>115</v>
      </c>
      <c r="G821" s="1">
        <v>2</v>
      </c>
      <c r="H821" s="1">
        <v>2</v>
      </c>
      <c r="I821" s="1" t="e">
        <v>#N/A</v>
      </c>
      <c r="J821" s="499">
        <v>2</v>
      </c>
    </row>
    <row r="822" spans="1:10" ht="15.75" customHeight="1">
      <c r="A822" s="1" t="s">
        <v>128</v>
      </c>
      <c r="B822" s="3" t="s">
        <v>277</v>
      </c>
      <c r="C822" s="1" t="str">
        <f t="shared" si="17"/>
        <v>Network Utilities: Gas Distribution Companies: Gas Distribution NetworkGreenhouse gas emissions</v>
      </c>
      <c r="D822" s="1" t="s">
        <v>209</v>
      </c>
      <c r="E822" s="1" t="s">
        <v>6</v>
      </c>
      <c r="F822" s="1" t="s">
        <v>115</v>
      </c>
      <c r="G822" s="1">
        <v>2</v>
      </c>
      <c r="H822" s="1">
        <v>2</v>
      </c>
      <c r="I822" s="1" t="e">
        <v>#N/A</v>
      </c>
      <c r="J822" s="499">
        <v>2</v>
      </c>
    </row>
    <row r="823" spans="1:10" ht="15.75" customHeight="1">
      <c r="A823" s="1" t="s">
        <v>128</v>
      </c>
      <c r="B823" s="3" t="s">
        <v>279</v>
      </c>
      <c r="C823" s="1" t="str">
        <f t="shared" si="17"/>
        <v>Network Utilities: Gas Distribution Companies: OtherGreenhouse gas emissions</v>
      </c>
      <c r="D823" s="1" t="s">
        <v>210</v>
      </c>
      <c r="E823" s="1" t="s">
        <v>6</v>
      </c>
      <c r="F823" s="1" t="s">
        <v>115</v>
      </c>
      <c r="G823" s="1">
        <v>2</v>
      </c>
      <c r="H823" s="1">
        <v>2</v>
      </c>
      <c r="I823" s="1" t="e">
        <v>#N/A</v>
      </c>
      <c r="J823" s="499">
        <v>2</v>
      </c>
    </row>
    <row r="824" spans="1:10" ht="15.75" customHeight="1">
      <c r="A824" s="1" t="s">
        <v>128</v>
      </c>
      <c r="B824" s="3">
        <v>196</v>
      </c>
      <c r="C824" s="1" t="str">
        <f t="shared" si="17"/>
        <v>Network Utilities: Other: Greenhouse gas emissions</v>
      </c>
      <c r="D824" s="1" t="s">
        <v>766</v>
      </c>
      <c r="E824" s="1" t="s">
        <v>6</v>
      </c>
      <c r="F824" s="1" t="s">
        <v>115</v>
      </c>
      <c r="G824" s="1">
        <v>2</v>
      </c>
      <c r="H824" s="1">
        <v>2</v>
      </c>
      <c r="I824" s="1" t="e">
        <v>#N/A</v>
      </c>
      <c r="J824" s="499">
        <v>2</v>
      </c>
    </row>
    <row r="825" spans="1:10" ht="15.75" customHeight="1">
      <c r="A825" s="1" t="s">
        <v>128</v>
      </c>
      <c r="B825" s="3">
        <v>207</v>
      </c>
      <c r="C825" s="1" t="str">
        <f t="shared" si="17"/>
        <v>Network Utilities: Water and Sewerage CompaniesGreenhouse gas emissions</v>
      </c>
      <c r="D825" s="1" t="s">
        <v>211</v>
      </c>
      <c r="E825" s="1" t="s">
        <v>6</v>
      </c>
      <c r="F825" s="1" t="s">
        <v>115</v>
      </c>
      <c r="G825" s="1">
        <v>1</v>
      </c>
      <c r="H825" s="1">
        <v>1</v>
      </c>
      <c r="I825" s="1" t="e">
        <v>#N/A</v>
      </c>
      <c r="J825" s="499">
        <v>1</v>
      </c>
    </row>
    <row r="826" spans="1:10" ht="15.75" customHeight="1">
      <c r="A826" s="1" t="s">
        <v>128</v>
      </c>
      <c r="B826" s="3">
        <v>132</v>
      </c>
      <c r="C826" s="1" t="str">
        <f t="shared" si="17"/>
        <v>Network Utilities: Water and Sewerage Companies: OtherGreenhouse gas emissions</v>
      </c>
      <c r="D826" s="1" t="s">
        <v>212</v>
      </c>
      <c r="E826" s="1" t="s">
        <v>6</v>
      </c>
      <c r="F826" s="1" t="s">
        <v>115</v>
      </c>
      <c r="G826" s="1">
        <v>1</v>
      </c>
      <c r="H826" s="1">
        <v>1</v>
      </c>
      <c r="I826" s="1" t="e">
        <v>#N/A</v>
      </c>
      <c r="J826" s="499">
        <v>1</v>
      </c>
    </row>
    <row r="827" spans="1:10" ht="15.75" customHeight="1">
      <c r="A827" s="1" t="s">
        <v>128</v>
      </c>
      <c r="B827" s="3">
        <v>171</v>
      </c>
      <c r="C827" s="1" t="str">
        <f t="shared" si="17"/>
        <v>Network Utilities: Water and Sewerage Companies: Water and Sewerage NetworkGreenhouse gas emissions</v>
      </c>
      <c r="D827" s="1" t="s">
        <v>213</v>
      </c>
      <c r="E827" s="1" t="s">
        <v>6</v>
      </c>
      <c r="F827" s="1" t="s">
        <v>115</v>
      </c>
      <c r="G827" s="1">
        <v>1</v>
      </c>
      <c r="H827" s="1">
        <v>1</v>
      </c>
      <c r="I827" s="1" t="e">
        <v>#N/A</v>
      </c>
      <c r="J827" s="499">
        <v>1</v>
      </c>
    </row>
    <row r="828" spans="1:10" ht="15.75" customHeight="1">
      <c r="A828" s="1" t="s">
        <v>128</v>
      </c>
      <c r="B828" s="3">
        <v>172</v>
      </c>
      <c r="C828" s="1" t="str">
        <f t="shared" si="17"/>
        <v>Other: : Greenhouse gas emissions</v>
      </c>
      <c r="D828" s="1" t="s">
        <v>763</v>
      </c>
      <c r="E828" s="1" t="s">
        <v>6</v>
      </c>
      <c r="F828" s="1" t="s">
        <v>115</v>
      </c>
      <c r="G828" s="1">
        <v>1</v>
      </c>
      <c r="H828" s="1">
        <v>1</v>
      </c>
      <c r="I828" s="1" t="e">
        <v>#N/A</v>
      </c>
      <c r="J828" s="499">
        <v>1</v>
      </c>
    </row>
    <row r="829" spans="1:10" ht="15.75" customHeight="1">
      <c r="A829" s="1" t="s">
        <v>128</v>
      </c>
      <c r="B829" s="3" t="s">
        <v>287</v>
      </c>
      <c r="C829" s="1" t="str">
        <f t="shared" si="17"/>
        <v>Power Generation x-RenewablesGreenhouse gas emissions</v>
      </c>
      <c r="D829" s="1" t="s">
        <v>216</v>
      </c>
      <c r="E829" s="1" t="s">
        <v>6</v>
      </c>
      <c r="F829" s="1" t="s">
        <v>115</v>
      </c>
      <c r="G829" s="1">
        <v>2</v>
      </c>
      <c r="H829" s="1">
        <v>2</v>
      </c>
      <c r="I829" s="1" t="e">
        <v>#N/A</v>
      </c>
      <c r="J829" s="499">
        <v>2</v>
      </c>
    </row>
    <row r="830" spans="1:10" ht="15.75" customHeight="1">
      <c r="A830" s="1" t="s">
        <v>128</v>
      </c>
      <c r="B830" s="3">
        <v>174</v>
      </c>
      <c r="C830" s="1" t="str">
        <f t="shared" si="17"/>
        <v>Power Generation x-Renewables: Independent Power ProducersGreenhouse gas emissions</v>
      </c>
      <c r="D830" s="1" t="s">
        <v>217</v>
      </c>
      <c r="E830" s="1" t="s">
        <v>6</v>
      </c>
      <c r="F830" s="1" t="s">
        <v>115</v>
      </c>
      <c r="G830" s="1">
        <v>2</v>
      </c>
      <c r="H830" s="1">
        <v>2</v>
      </c>
      <c r="I830" s="1" t="e">
        <v>#N/A</v>
      </c>
      <c r="J830" s="499">
        <v>2</v>
      </c>
    </row>
    <row r="831" spans="1:10" ht="15.75" customHeight="1">
      <c r="A831" s="1" t="s">
        <v>128</v>
      </c>
      <c r="B831" s="3">
        <v>175</v>
      </c>
      <c r="C831" s="1" t="str">
        <f t="shared" si="17"/>
        <v>Power Generation x-Renewables: Independent Power Producers: Coal-Fired Power GenerationGreenhouse gas emissions</v>
      </c>
      <c r="D831" s="1" t="s">
        <v>218</v>
      </c>
      <c r="E831" s="1" t="s">
        <v>6</v>
      </c>
      <c r="F831" s="1" t="s">
        <v>115</v>
      </c>
      <c r="G831" s="1">
        <v>2</v>
      </c>
      <c r="H831" s="1">
        <v>2</v>
      </c>
      <c r="I831" s="1" t="e">
        <v>#N/A</v>
      </c>
      <c r="J831" s="499">
        <v>2</v>
      </c>
    </row>
    <row r="832" spans="1:10" ht="15.75" customHeight="1">
      <c r="A832" s="1" t="s">
        <v>128</v>
      </c>
      <c r="B832" s="3">
        <v>173</v>
      </c>
      <c r="C832" s="1" t="str">
        <f t="shared" si="17"/>
        <v>Power Generation x-Renewables: Independent Power Producers: Combined Heat and Power GenerationGreenhouse gas emissions</v>
      </c>
      <c r="D832" s="1" t="s">
        <v>219</v>
      </c>
      <c r="E832" s="1" t="s">
        <v>6</v>
      </c>
      <c r="F832" s="1" t="s">
        <v>115</v>
      </c>
      <c r="G832" s="1">
        <v>2</v>
      </c>
      <c r="H832" s="1">
        <v>2</v>
      </c>
      <c r="I832" s="1" t="e">
        <v>#N/A</v>
      </c>
      <c r="J832" s="499">
        <v>2</v>
      </c>
    </row>
    <row r="833" spans="1:10" ht="15.75" customHeight="1">
      <c r="A833" s="1" t="s">
        <v>128</v>
      </c>
      <c r="B833" s="3">
        <v>176</v>
      </c>
      <c r="C833" s="1" t="str">
        <f t="shared" si="17"/>
        <v>Power Generation x-Renewables: Independent Power Producers: Gas-Fired Power GenerationGreenhouse gas emissions</v>
      </c>
      <c r="D833" s="1" t="s">
        <v>220</v>
      </c>
      <c r="E833" s="1" t="s">
        <v>6</v>
      </c>
      <c r="F833" s="1" t="s">
        <v>115</v>
      </c>
      <c r="G833" s="1">
        <v>2</v>
      </c>
      <c r="H833" s="1">
        <v>2</v>
      </c>
      <c r="I833" s="1" t="e">
        <v>#N/A</v>
      </c>
      <c r="J833" s="499">
        <v>2</v>
      </c>
    </row>
    <row r="834" spans="1:10" ht="15.75" customHeight="1">
      <c r="A834" s="1" t="s">
        <v>128</v>
      </c>
      <c r="B834" s="3">
        <v>190</v>
      </c>
      <c r="C834" s="1" t="str">
        <f t="shared" si="17"/>
        <v>Power Generation x-Renewables: Independent Power Producers: Nuclear Power GenerationGreenhouse gas emissions</v>
      </c>
      <c r="D834" s="1" t="s">
        <v>221</v>
      </c>
      <c r="E834" s="1" t="s">
        <v>6</v>
      </c>
      <c r="F834" s="1" t="s">
        <v>115</v>
      </c>
      <c r="G834" s="1">
        <v>2</v>
      </c>
      <c r="H834" s="1">
        <v>2</v>
      </c>
      <c r="I834" s="1" t="e">
        <v>#N/A</v>
      </c>
      <c r="J834" s="499">
        <v>2</v>
      </c>
    </row>
    <row r="835" spans="1:10" ht="15.75" customHeight="1">
      <c r="A835" s="1" t="s">
        <v>128</v>
      </c>
      <c r="B835" s="3">
        <v>197</v>
      </c>
      <c r="C835" s="1" t="str">
        <f t="shared" si="17"/>
        <v>Power Generation x-Renewables: Independent Power Producers: OtherGreenhouse gas emissions</v>
      </c>
      <c r="D835" s="1" t="s">
        <v>222</v>
      </c>
      <c r="E835" s="1" t="s">
        <v>6</v>
      </c>
      <c r="F835" s="1" t="s">
        <v>115</v>
      </c>
      <c r="G835" s="1">
        <v>2</v>
      </c>
      <c r="H835" s="1">
        <v>2</v>
      </c>
      <c r="I835" s="1" t="e">
        <v>#N/A</v>
      </c>
      <c r="J835" s="499">
        <v>2</v>
      </c>
    </row>
    <row r="836" spans="1:10" ht="15.75" customHeight="1">
      <c r="A836" s="1" t="s">
        <v>128</v>
      </c>
      <c r="B836" s="3">
        <v>189</v>
      </c>
      <c r="C836" s="1" t="str">
        <f t="shared" si="17"/>
        <v>Power Generation x-Renewables: Independent Power Producers: Other Fossil-Fuel-Fired Power GenerationGreenhouse gas emissions</v>
      </c>
      <c r="D836" s="1" t="s">
        <v>223</v>
      </c>
      <c r="E836" s="1" t="s">
        <v>6</v>
      </c>
      <c r="F836" s="1" t="s">
        <v>115</v>
      </c>
      <c r="G836" s="1">
        <v>2</v>
      </c>
      <c r="H836" s="1">
        <v>2</v>
      </c>
      <c r="I836" s="1" t="e">
        <v>#N/A</v>
      </c>
      <c r="J836" s="499">
        <v>2</v>
      </c>
    </row>
    <row r="837" spans="1:10" ht="15.75" customHeight="1">
      <c r="A837" s="1" t="s">
        <v>128</v>
      </c>
      <c r="B837" s="3">
        <v>208</v>
      </c>
      <c r="C837" s="1" t="str">
        <f t="shared" si="17"/>
        <v>Power Generation x-Renewables: Independent Water and Power ProducersGreenhouse gas emissions</v>
      </c>
      <c r="D837" s="1" t="s">
        <v>224</v>
      </c>
      <c r="E837" s="1" t="s">
        <v>6</v>
      </c>
      <c r="F837" s="1" t="s">
        <v>115</v>
      </c>
      <c r="G837" s="1">
        <v>2</v>
      </c>
      <c r="H837" s="1">
        <v>2</v>
      </c>
      <c r="I837" s="1" t="e">
        <v>#N/A</v>
      </c>
      <c r="J837" s="499">
        <v>2</v>
      </c>
    </row>
    <row r="838" spans="1:10" ht="15.75" customHeight="1">
      <c r="A838" s="1" t="s">
        <v>128</v>
      </c>
      <c r="B838" s="3" t="s">
        <v>299</v>
      </c>
      <c r="C838" s="1" t="str">
        <f t="shared" si="17"/>
        <v>Power Generation x-Renewables: Independent Water and Power Producers: Power and Water ProductionGreenhouse gas emissions</v>
      </c>
      <c r="D838" s="1" t="s">
        <v>225</v>
      </c>
      <c r="E838" s="1" t="s">
        <v>6</v>
      </c>
      <c r="F838" s="1" t="s">
        <v>115</v>
      </c>
      <c r="G838" s="1">
        <v>2</v>
      </c>
      <c r="H838" s="1">
        <v>2</v>
      </c>
      <c r="I838" s="1" t="e">
        <v>#N/A</v>
      </c>
      <c r="J838" s="499">
        <v>2</v>
      </c>
    </row>
    <row r="839" spans="1:10" ht="15.75" customHeight="1">
      <c r="A839" s="1" t="s">
        <v>128</v>
      </c>
      <c r="B839" s="3">
        <v>72</v>
      </c>
      <c r="C839" s="1" t="str">
        <f t="shared" si="17"/>
        <v>Power Generation x-Renewables: Other: Greenhouse gas emissions</v>
      </c>
      <c r="D839" s="1" t="s">
        <v>767</v>
      </c>
      <c r="E839" s="1" t="s">
        <v>6</v>
      </c>
      <c r="F839" s="1" t="s">
        <v>115</v>
      </c>
      <c r="G839" s="1">
        <v>2</v>
      </c>
      <c r="H839" s="1">
        <v>2</v>
      </c>
      <c r="I839" s="1" t="e">
        <v>#N/A</v>
      </c>
      <c r="J839" s="499">
        <v>2</v>
      </c>
    </row>
    <row r="840" spans="1:10" ht="15.75" customHeight="1">
      <c r="A840" s="1" t="s">
        <v>128</v>
      </c>
      <c r="B840" s="3">
        <v>73</v>
      </c>
      <c r="C840" s="1" t="str">
        <f t="shared" si="17"/>
        <v>Renewable PowerGreenhouse gas emissions</v>
      </c>
      <c r="D840" s="1" t="s">
        <v>226</v>
      </c>
      <c r="E840" s="1" t="s">
        <v>6</v>
      </c>
      <c r="F840" s="1" t="s">
        <v>115</v>
      </c>
      <c r="G840" s="1">
        <v>1</v>
      </c>
      <c r="H840" s="1">
        <v>1</v>
      </c>
      <c r="I840" s="1" t="e">
        <v>#N/A</v>
      </c>
      <c r="J840" s="499">
        <v>1</v>
      </c>
    </row>
    <row r="841" spans="1:10" ht="15.75" customHeight="1">
      <c r="A841" s="1" t="s">
        <v>128</v>
      </c>
      <c r="B841" s="3">
        <v>74</v>
      </c>
      <c r="C841" s="1" t="str">
        <f t="shared" si="17"/>
        <v>Renewable Power: Hydroelectric Power GenerationGreenhouse gas emissions</v>
      </c>
      <c r="D841" s="1" t="s">
        <v>227</v>
      </c>
      <c r="E841" s="1" t="s">
        <v>6</v>
      </c>
      <c r="F841" s="1" t="s">
        <v>115</v>
      </c>
      <c r="G841" s="1">
        <v>1</v>
      </c>
      <c r="H841" s="1">
        <v>1</v>
      </c>
      <c r="I841" s="1" t="e">
        <v>#N/A</v>
      </c>
      <c r="J841" s="499">
        <v>1</v>
      </c>
    </row>
    <row r="842" spans="1:10" ht="15.75" customHeight="1">
      <c r="A842" s="1" t="s">
        <v>128</v>
      </c>
      <c r="B842" s="3">
        <v>75</v>
      </c>
      <c r="C842" s="1" t="str">
        <f t="shared" si="17"/>
        <v>Renewable Power: Hydroelectric Power Generation: Hydroelectric Dam Power GenerationGreenhouse gas emissions</v>
      </c>
      <c r="D842" s="1" t="s">
        <v>228</v>
      </c>
      <c r="E842" s="1" t="s">
        <v>6</v>
      </c>
      <c r="F842" s="1" t="s">
        <v>115</v>
      </c>
      <c r="G842" s="1">
        <v>1</v>
      </c>
      <c r="H842" s="1">
        <v>1</v>
      </c>
      <c r="I842" s="1" t="e">
        <v>#N/A</v>
      </c>
      <c r="J842" s="499">
        <v>1</v>
      </c>
    </row>
    <row r="843" spans="1:10" ht="15.75" customHeight="1">
      <c r="A843" s="1" t="s">
        <v>128</v>
      </c>
      <c r="B843" s="3">
        <v>230</v>
      </c>
      <c r="C843" s="1" t="str">
        <f t="shared" si="17"/>
        <v>Renewable Power: Hydroelectric Power Generation: Hydroelectric Run-of-River Power GenerationGreenhouse gas emissions</v>
      </c>
      <c r="D843" s="1" t="s">
        <v>229</v>
      </c>
      <c r="E843" s="1" t="s">
        <v>6</v>
      </c>
      <c r="F843" s="1" t="s">
        <v>115</v>
      </c>
      <c r="G843" s="1">
        <v>1</v>
      </c>
      <c r="H843" s="1">
        <v>1</v>
      </c>
      <c r="I843" s="1" t="e">
        <v>#N/A</v>
      </c>
      <c r="J843" s="499">
        <v>1</v>
      </c>
    </row>
    <row r="844" spans="1:10" ht="15.75" customHeight="1">
      <c r="A844" s="1" t="s">
        <v>128</v>
      </c>
      <c r="B844" s="3">
        <v>76</v>
      </c>
      <c r="C844" s="1" t="str">
        <f t="shared" si="17"/>
        <v>Renewable Power: Hydroelectric Power Generation: OtherGreenhouse gas emissions</v>
      </c>
      <c r="D844" s="1" t="s">
        <v>230</v>
      </c>
      <c r="E844" s="1" t="s">
        <v>6</v>
      </c>
      <c r="F844" s="1" t="s">
        <v>115</v>
      </c>
      <c r="G844" s="1">
        <v>1</v>
      </c>
      <c r="H844" s="1">
        <v>1</v>
      </c>
      <c r="I844" s="1" t="e">
        <v>#N/A</v>
      </c>
      <c r="J844" s="499">
        <v>1</v>
      </c>
    </row>
    <row r="845" spans="1:10" ht="15.75" customHeight="1">
      <c r="A845" s="1" t="s">
        <v>128</v>
      </c>
      <c r="B845" s="3">
        <v>133</v>
      </c>
      <c r="C845" s="1" t="str">
        <f t="shared" si="17"/>
        <v>Renewable Power: Hydroelectric Power Generation: Pumped Hydroelectric StorageGreenhouse gas emissions</v>
      </c>
      <c r="D845" s="1" t="s">
        <v>231</v>
      </c>
      <c r="E845" s="1" t="s">
        <v>6</v>
      </c>
      <c r="F845" s="1" t="s">
        <v>115</v>
      </c>
      <c r="G845" s="1">
        <v>1</v>
      </c>
      <c r="H845" s="1">
        <v>1</v>
      </c>
      <c r="I845" s="1" t="e">
        <v>#N/A</v>
      </c>
      <c r="J845" s="499">
        <v>1</v>
      </c>
    </row>
    <row r="846" spans="1:10" ht="15.75" customHeight="1">
      <c r="A846" s="1" t="s">
        <v>128</v>
      </c>
      <c r="B846" s="3">
        <v>177</v>
      </c>
      <c r="C846" s="1" t="str">
        <f t="shared" si="17"/>
        <v>Renewable Power: Other: Greenhouse gas emissions</v>
      </c>
      <c r="D846" s="1" t="s">
        <v>768</v>
      </c>
      <c r="E846" s="1" t="s">
        <v>6</v>
      </c>
      <c r="F846" s="1" t="s">
        <v>115</v>
      </c>
      <c r="G846" s="1">
        <v>1</v>
      </c>
      <c r="H846" s="1">
        <v>1</v>
      </c>
      <c r="I846" s="1" t="e">
        <v>#N/A</v>
      </c>
      <c r="J846" s="499">
        <v>1</v>
      </c>
    </row>
    <row r="847" spans="1:10" ht="15.75" customHeight="1">
      <c r="A847" s="1" t="s">
        <v>128</v>
      </c>
      <c r="B847" s="3">
        <v>178</v>
      </c>
      <c r="C847" s="1" t="str">
        <f t="shared" si="17"/>
        <v>Renewable Power: Other Renewable Power GenerationGreenhouse gas emissions</v>
      </c>
      <c r="D847" s="1" t="s">
        <v>232</v>
      </c>
      <c r="E847" s="1" t="s">
        <v>6</v>
      </c>
      <c r="F847" s="1" t="s">
        <v>115</v>
      </c>
      <c r="G847" s="1">
        <v>1</v>
      </c>
      <c r="H847" s="1">
        <v>1</v>
      </c>
      <c r="I847" s="1" t="e">
        <v>#N/A</v>
      </c>
      <c r="J847" s="499">
        <v>1</v>
      </c>
    </row>
    <row r="848" spans="1:10" ht="15.75" customHeight="1">
      <c r="A848" s="1" t="s">
        <v>128</v>
      </c>
      <c r="B848" s="3">
        <v>179</v>
      </c>
      <c r="C848" s="1" t="str">
        <f t="shared" si="17"/>
        <v>Renewable Power: Other Renewable Power Generation: Biomass Power GenerationGreenhouse gas emissions</v>
      </c>
      <c r="D848" s="1" t="s">
        <v>233</v>
      </c>
      <c r="E848" s="1" t="s">
        <v>6</v>
      </c>
      <c r="F848" s="1" t="s">
        <v>115</v>
      </c>
      <c r="G848" s="1">
        <v>1</v>
      </c>
      <c r="H848" s="1">
        <v>1</v>
      </c>
      <c r="I848" s="1" t="e">
        <v>#N/A</v>
      </c>
      <c r="J848" s="499">
        <v>1</v>
      </c>
    </row>
    <row r="849" spans="1:10" ht="15.75" customHeight="1">
      <c r="A849" s="1" t="s">
        <v>128</v>
      </c>
      <c r="B849" s="3">
        <v>180</v>
      </c>
      <c r="C849" s="1" t="str">
        <f t="shared" si="17"/>
        <v>Renewable Power: Other Renewable Power Generation: Geothermal Power GenerationGreenhouse gas emissions</v>
      </c>
      <c r="D849" s="1" t="s">
        <v>234</v>
      </c>
      <c r="E849" s="1" t="s">
        <v>6</v>
      </c>
      <c r="F849" s="1" t="s">
        <v>115</v>
      </c>
      <c r="G849" s="1">
        <v>1</v>
      </c>
      <c r="H849" s="1">
        <v>1</v>
      </c>
      <c r="I849" s="1" t="e">
        <v>#N/A</v>
      </c>
      <c r="J849" s="499">
        <v>1</v>
      </c>
    </row>
    <row r="850" spans="1:10" ht="15.75" customHeight="1">
      <c r="A850" s="1" t="s">
        <v>128</v>
      </c>
      <c r="B850" s="3">
        <v>232</v>
      </c>
      <c r="C850" s="1" t="str">
        <f t="shared" si="17"/>
        <v>Renewable Power: Other Renewable Power Generation: OtherGreenhouse gas emissions</v>
      </c>
      <c r="D850" s="1" t="s">
        <v>235</v>
      </c>
      <c r="E850" s="1" t="s">
        <v>6</v>
      </c>
      <c r="F850" s="1" t="s">
        <v>115</v>
      </c>
      <c r="G850" s="1">
        <v>1</v>
      </c>
      <c r="H850" s="1">
        <v>1</v>
      </c>
      <c r="I850" s="1" t="e">
        <v>#N/A</v>
      </c>
      <c r="J850" s="499">
        <v>1</v>
      </c>
    </row>
    <row r="851" spans="1:10" ht="15.75" customHeight="1">
      <c r="A851" s="1" t="s">
        <v>128</v>
      </c>
      <c r="B851" s="3">
        <v>134</v>
      </c>
      <c r="C851" s="1" t="str">
        <f t="shared" si="17"/>
        <v>Renewable Power: Other Renewable Power Generation: Wave Power GenerationGreenhouse gas emissions</v>
      </c>
      <c r="D851" s="1" t="s">
        <v>236</v>
      </c>
      <c r="E851" s="1" t="s">
        <v>6</v>
      </c>
      <c r="F851" s="1" t="s">
        <v>115</v>
      </c>
      <c r="G851" s="1">
        <v>1</v>
      </c>
      <c r="H851" s="1">
        <v>1</v>
      </c>
      <c r="I851" s="1" t="e">
        <v>#N/A</v>
      </c>
      <c r="J851" s="499">
        <v>1</v>
      </c>
    </row>
    <row r="852" spans="1:10" ht="15.75" customHeight="1">
      <c r="A852" s="1" t="s">
        <v>128</v>
      </c>
      <c r="B852" s="3">
        <v>181</v>
      </c>
      <c r="C852" s="1" t="str">
        <f t="shared" si="17"/>
        <v>Renewable Power: Other Renewable TechnologiesGreenhouse gas emissions</v>
      </c>
      <c r="D852" s="1" t="s">
        <v>237</v>
      </c>
      <c r="E852" s="1" t="s">
        <v>6</v>
      </c>
      <c r="F852" s="1" t="s">
        <v>115</v>
      </c>
      <c r="G852" s="1">
        <v>1</v>
      </c>
      <c r="H852" s="1">
        <v>1</v>
      </c>
      <c r="I852" s="1" t="e">
        <v>#N/A</v>
      </c>
      <c r="J852" s="499">
        <v>1</v>
      </c>
    </row>
    <row r="853" spans="1:10" ht="15.75" customHeight="1">
      <c r="A853" s="1" t="s">
        <v>128</v>
      </c>
      <c r="B853" s="3">
        <v>182</v>
      </c>
      <c r="C853" s="1" t="str">
        <f t="shared" si="17"/>
        <v>Renewable Power: Other Renewable Technologies: Battery StorageGreenhouse gas emissions</v>
      </c>
      <c r="D853" s="1" t="s">
        <v>238</v>
      </c>
      <c r="E853" s="1" t="s">
        <v>6</v>
      </c>
      <c r="F853" s="1" t="s">
        <v>115</v>
      </c>
      <c r="G853" s="1">
        <v>1</v>
      </c>
      <c r="H853" s="1">
        <v>1</v>
      </c>
      <c r="I853" s="1" t="e">
        <v>#N/A</v>
      </c>
      <c r="J853" s="499">
        <v>1</v>
      </c>
    </row>
    <row r="854" spans="1:10" ht="15.75" customHeight="1">
      <c r="A854" s="1" t="s">
        <v>128</v>
      </c>
      <c r="B854" s="3">
        <v>183</v>
      </c>
      <c r="C854" s="1" t="str">
        <f t="shared" si="17"/>
        <v>Renewable Power: Other Renewable Technologies: Off-Shore Transmission (OFTO)Greenhouse gas emissions</v>
      </c>
      <c r="D854" s="1" t="s">
        <v>240</v>
      </c>
      <c r="E854" s="1" t="s">
        <v>6</v>
      </c>
      <c r="F854" s="1" t="s">
        <v>115</v>
      </c>
      <c r="G854" s="1">
        <v>1</v>
      </c>
      <c r="H854" s="1">
        <v>1</v>
      </c>
      <c r="I854" s="1" t="e">
        <v>#N/A</v>
      </c>
      <c r="J854" s="499">
        <v>1</v>
      </c>
    </row>
    <row r="855" spans="1:10" ht="15.75" customHeight="1">
      <c r="A855" s="1" t="s">
        <v>128</v>
      </c>
      <c r="B855" s="3">
        <v>231</v>
      </c>
      <c r="C855" s="1" t="str">
        <f t="shared" si="17"/>
        <v>Renewable Power: Other Renewable Technologies: OtherGreenhouse gas emissions</v>
      </c>
      <c r="D855" s="1" t="s">
        <v>241</v>
      </c>
      <c r="E855" s="1" t="s">
        <v>6</v>
      </c>
      <c r="F855" s="1" t="s">
        <v>115</v>
      </c>
      <c r="G855" s="1">
        <v>1</v>
      </c>
      <c r="H855" s="1">
        <v>1</v>
      </c>
      <c r="I855" s="1" t="e">
        <v>#N/A</v>
      </c>
      <c r="J855" s="499">
        <v>1</v>
      </c>
    </row>
    <row r="856" spans="1:10" ht="15.75" customHeight="1">
      <c r="A856" s="1" t="s">
        <v>128</v>
      </c>
      <c r="B856" s="3" t="s">
        <v>315</v>
      </c>
      <c r="C856" s="1" t="str">
        <f t="shared" si="17"/>
        <v>Renewable Power: Other Renewable Technologies: Other StorageGreenhouse gas emissions</v>
      </c>
      <c r="D856" s="1" t="s">
        <v>242</v>
      </c>
      <c r="E856" s="1" t="s">
        <v>6</v>
      </c>
      <c r="F856" s="1" t="s">
        <v>115</v>
      </c>
      <c r="G856" s="1">
        <v>1</v>
      </c>
      <c r="H856" s="1">
        <v>1</v>
      </c>
      <c r="I856" s="1" t="e">
        <v>#N/A</v>
      </c>
      <c r="J856" s="499">
        <v>1</v>
      </c>
    </row>
    <row r="857" spans="1:10" ht="15.75" customHeight="1">
      <c r="A857" s="1" t="s">
        <v>128</v>
      </c>
      <c r="B857" s="3">
        <v>39</v>
      </c>
      <c r="C857" s="1" t="str">
        <f t="shared" si="17"/>
        <v>Renewable Power: Solar Power GenerationGreenhouse gas emissions</v>
      </c>
      <c r="D857" s="1" t="s">
        <v>243</v>
      </c>
      <c r="E857" s="1" t="s">
        <v>6</v>
      </c>
      <c r="F857" s="1" t="s">
        <v>115</v>
      </c>
      <c r="G857" s="1">
        <v>1</v>
      </c>
      <c r="H857" s="1">
        <v>1</v>
      </c>
      <c r="I857" s="1" t="e">
        <v>#N/A</v>
      </c>
      <c r="J857" s="499">
        <v>1</v>
      </c>
    </row>
    <row r="858" spans="1:10" ht="15.75" customHeight="1">
      <c r="A858" s="1" t="s">
        <v>128</v>
      </c>
      <c r="B858" s="3">
        <v>40</v>
      </c>
      <c r="C858" s="1" t="str">
        <f t="shared" si="17"/>
        <v>Renewable Power: Solar Power Generation: OtherGreenhouse gas emissions</v>
      </c>
      <c r="D858" s="1" t="s">
        <v>244</v>
      </c>
      <c r="E858" s="1" t="s">
        <v>6</v>
      </c>
      <c r="F858" s="1" t="s">
        <v>115</v>
      </c>
      <c r="G858" s="1">
        <v>1</v>
      </c>
      <c r="H858" s="1">
        <v>1</v>
      </c>
      <c r="I858" s="1" t="e">
        <v>#N/A</v>
      </c>
      <c r="J858" s="499">
        <v>1</v>
      </c>
    </row>
    <row r="859" spans="1:10" ht="15.75" customHeight="1">
      <c r="A859" s="1" t="s">
        <v>128</v>
      </c>
      <c r="B859" s="3" t="s">
        <v>133</v>
      </c>
      <c r="C859" s="1" t="str">
        <f t="shared" si="17"/>
        <v>Renewable Power: Solar Power Generation: Photovoltaic Power GenerationGreenhouse gas emissions</v>
      </c>
      <c r="D859" s="1" t="s">
        <v>245</v>
      </c>
      <c r="E859" s="1" t="s">
        <v>6</v>
      </c>
      <c r="F859" s="1" t="s">
        <v>115</v>
      </c>
      <c r="G859" s="1">
        <v>1</v>
      </c>
      <c r="H859" s="1">
        <v>1</v>
      </c>
      <c r="I859" s="1" t="e">
        <v>#N/A</v>
      </c>
      <c r="J859" s="499">
        <v>1</v>
      </c>
    </row>
    <row r="860" spans="1:10" ht="15.75" customHeight="1">
      <c r="A860" s="1" t="s">
        <v>128</v>
      </c>
      <c r="B860" s="3">
        <v>130</v>
      </c>
      <c r="C860" s="1" t="str">
        <f t="shared" si="17"/>
        <v>Renewable Power: Solar Power Generation: Thermal Solar PowerGreenhouse gas emissions</v>
      </c>
      <c r="D860" s="1" t="s">
        <v>247</v>
      </c>
      <c r="E860" s="1" t="s">
        <v>6</v>
      </c>
      <c r="F860" s="1" t="s">
        <v>115</v>
      </c>
      <c r="G860" s="1">
        <v>1</v>
      </c>
      <c r="H860" s="1">
        <v>1</v>
      </c>
      <c r="I860" s="1" t="e">
        <v>#N/A</v>
      </c>
      <c r="J860" s="499">
        <v>1</v>
      </c>
    </row>
    <row r="861" spans="1:10" ht="15.75" customHeight="1">
      <c r="A861" s="1" t="s">
        <v>128</v>
      </c>
      <c r="B861" s="3">
        <v>168</v>
      </c>
      <c r="C861" s="1" t="str">
        <f t="shared" si="17"/>
        <v>Renewable Power: Wind Power GenerationGreenhouse gas emissions</v>
      </c>
      <c r="D861" s="1" t="s">
        <v>248</v>
      </c>
      <c r="E861" s="1" t="s">
        <v>6</v>
      </c>
      <c r="F861" s="1" t="s">
        <v>115</v>
      </c>
      <c r="G861" s="1">
        <v>1</v>
      </c>
      <c r="H861" s="1">
        <v>1</v>
      </c>
      <c r="I861" s="1" t="e">
        <v>#N/A</v>
      </c>
      <c r="J861" s="499">
        <v>1</v>
      </c>
    </row>
    <row r="862" spans="1:10" ht="15.75" customHeight="1">
      <c r="A862" s="1" t="s">
        <v>128</v>
      </c>
      <c r="B862" s="3">
        <v>169</v>
      </c>
      <c r="C862" s="1" t="str">
        <f t="shared" si="17"/>
        <v>Renewable Power: Wind Power Generation: Off-Shore Wind Power GenerationGreenhouse gas emissions</v>
      </c>
      <c r="D862" s="1" t="s">
        <v>249</v>
      </c>
      <c r="E862" s="1" t="s">
        <v>6</v>
      </c>
      <c r="F862" s="1" t="s">
        <v>115</v>
      </c>
      <c r="G862" s="1">
        <v>1</v>
      </c>
      <c r="H862" s="1">
        <v>1</v>
      </c>
      <c r="I862" s="1" t="e">
        <v>#N/A</v>
      </c>
      <c r="J862" s="499">
        <v>1</v>
      </c>
    </row>
    <row r="863" spans="1:10" ht="15.75" customHeight="1">
      <c r="A863" s="1" t="s">
        <v>128</v>
      </c>
      <c r="B863" s="3">
        <v>14</v>
      </c>
      <c r="C863" s="1" t="str">
        <f t="shared" si="17"/>
        <v>Renewable Power: Wind Power Generation: On-Shore Wind Power GenerationGreenhouse gas emissions</v>
      </c>
      <c r="D863" s="1" t="s">
        <v>250</v>
      </c>
      <c r="E863" s="1" t="s">
        <v>6</v>
      </c>
      <c r="F863" s="1" t="s">
        <v>115</v>
      </c>
      <c r="G863" s="1">
        <v>1</v>
      </c>
      <c r="H863" s="1">
        <v>1</v>
      </c>
      <c r="I863" s="1" t="e">
        <v>#N/A</v>
      </c>
      <c r="J863" s="499">
        <v>1</v>
      </c>
    </row>
    <row r="864" spans="1:10" ht="15.75" customHeight="1">
      <c r="A864" s="1" t="s">
        <v>128</v>
      </c>
      <c r="B864" s="3">
        <v>170</v>
      </c>
      <c r="C864" s="1" t="str">
        <f t="shared" si="17"/>
        <v>Renewable Power: Wind Power Generation: OtherGreenhouse gas emissions</v>
      </c>
      <c r="D864" s="1" t="s">
        <v>251</v>
      </c>
      <c r="E864" s="1" t="s">
        <v>6</v>
      </c>
      <c r="F864" s="1" t="s">
        <v>115</v>
      </c>
      <c r="G864" s="1">
        <v>1</v>
      </c>
      <c r="H864" s="1">
        <v>1</v>
      </c>
      <c r="I864" s="1" t="e">
        <v>#N/A</v>
      </c>
      <c r="J864" s="499">
        <v>1</v>
      </c>
    </row>
    <row r="865" spans="1:10" ht="15.75" customHeight="1">
      <c r="A865" s="1" t="s">
        <v>128</v>
      </c>
      <c r="B865" s="3">
        <v>131</v>
      </c>
      <c r="C865" s="1" t="str">
        <f t="shared" si="17"/>
        <v>Social InfrastructureGreenhouse gas emissions</v>
      </c>
      <c r="D865" s="1" t="s">
        <v>252</v>
      </c>
      <c r="E865" s="1" t="s">
        <v>6</v>
      </c>
      <c r="F865" s="1" t="s">
        <v>115</v>
      </c>
      <c r="G865" s="1">
        <v>1</v>
      </c>
      <c r="H865" s="1">
        <v>1</v>
      </c>
      <c r="I865" s="1" t="e">
        <v>#N/A</v>
      </c>
      <c r="J865" s="499">
        <v>1</v>
      </c>
    </row>
    <row r="866" spans="1:10" ht="15.75" customHeight="1">
      <c r="A866" s="1" t="s">
        <v>128</v>
      </c>
      <c r="B866" s="3">
        <v>115</v>
      </c>
      <c r="C866" s="1" t="str">
        <f t="shared" si="17"/>
        <v>Social Infrastructure: Defence ServicesGreenhouse gas emissions</v>
      </c>
      <c r="D866" s="1" t="s">
        <v>253</v>
      </c>
      <c r="E866" s="1" t="s">
        <v>6</v>
      </c>
      <c r="F866" s="1" t="s">
        <v>115</v>
      </c>
      <c r="G866" s="1">
        <v>1</v>
      </c>
      <c r="H866" s="1">
        <v>1</v>
      </c>
      <c r="I866" s="1" t="e">
        <v>#N/A</v>
      </c>
      <c r="J866" s="499">
        <v>1</v>
      </c>
    </row>
    <row r="867" spans="1:10" ht="15.75" customHeight="1">
      <c r="A867" s="1" t="s">
        <v>128</v>
      </c>
      <c r="B867" s="3">
        <v>212</v>
      </c>
      <c r="C867" s="1" t="str">
        <f t="shared" si="17"/>
        <v>Social Infrastructure: Defence Services: Barracks and AccommodationGreenhouse gas emissions</v>
      </c>
      <c r="D867" s="1" t="s">
        <v>254</v>
      </c>
      <c r="E867" s="1" t="s">
        <v>6</v>
      </c>
      <c r="F867" s="1" t="s">
        <v>115</v>
      </c>
      <c r="G867" s="1">
        <v>1</v>
      </c>
      <c r="H867" s="1">
        <v>1</v>
      </c>
      <c r="I867" s="1" t="e">
        <v>#N/A</v>
      </c>
      <c r="J867" s="499">
        <v>1</v>
      </c>
    </row>
    <row r="868" spans="1:10" ht="15.75" customHeight="1">
      <c r="A868" s="1" t="s">
        <v>128</v>
      </c>
      <c r="B868" s="3" t="s">
        <v>145</v>
      </c>
      <c r="C868" s="1" t="str">
        <f t="shared" si="17"/>
        <v>Social Infrastructure: Defence Services: OtherGreenhouse gas emissions</v>
      </c>
      <c r="D868" s="1" t="s">
        <v>256</v>
      </c>
      <c r="E868" s="1" t="s">
        <v>6</v>
      </c>
      <c r="F868" s="1" t="s">
        <v>115</v>
      </c>
      <c r="G868" s="1">
        <v>1</v>
      </c>
      <c r="H868" s="1">
        <v>1</v>
      </c>
      <c r="I868" s="1" t="e">
        <v>#N/A</v>
      </c>
      <c r="J868" s="499">
        <v>1</v>
      </c>
    </row>
    <row r="869" spans="1:10" ht="15.75" customHeight="1">
      <c r="A869" s="1" t="s">
        <v>128</v>
      </c>
      <c r="B869" s="3">
        <v>120</v>
      </c>
      <c r="C869" s="1" t="str">
        <f t="shared" si="17"/>
        <v>Social Infrastructure: Defence Services: Strategic Transport and RefuellingGreenhouse gas emissions</v>
      </c>
      <c r="D869" s="1" t="s">
        <v>257</v>
      </c>
      <c r="E869" s="1" t="s">
        <v>6</v>
      </c>
      <c r="F869" s="1" t="s">
        <v>115</v>
      </c>
      <c r="G869" s="1">
        <v>1</v>
      </c>
      <c r="H869" s="1">
        <v>1</v>
      </c>
      <c r="I869" s="1" t="e">
        <v>#N/A</v>
      </c>
      <c r="J869" s="499">
        <v>1</v>
      </c>
    </row>
    <row r="870" spans="1:10" ht="15.75" customHeight="1">
      <c r="A870" s="1" t="s">
        <v>128</v>
      </c>
      <c r="B870" s="3">
        <v>127</v>
      </c>
      <c r="C870" s="1" t="str">
        <f t="shared" si="17"/>
        <v>Social Infrastructure: Defence Services: Training FacilitiesGreenhouse gas emissions</v>
      </c>
      <c r="D870" s="1" t="s">
        <v>258</v>
      </c>
      <c r="E870" s="1" t="s">
        <v>6</v>
      </c>
      <c r="F870" s="1" t="s">
        <v>115</v>
      </c>
      <c r="G870" s="1">
        <v>1</v>
      </c>
      <c r="H870" s="1">
        <v>1</v>
      </c>
      <c r="I870" s="1" t="e">
        <v>#N/A</v>
      </c>
      <c r="J870" s="499">
        <v>1</v>
      </c>
    </row>
    <row r="871" spans="1:10" ht="15.75" customHeight="1">
      <c r="A871" s="1" t="s">
        <v>128</v>
      </c>
      <c r="B871" s="3">
        <v>204</v>
      </c>
      <c r="C871" s="1" t="str">
        <f t="shared" si="17"/>
        <v>Social Infrastructure: Education ServicesGreenhouse gas emissions</v>
      </c>
      <c r="D871" s="1" t="s">
        <v>259</v>
      </c>
      <c r="E871" s="1" t="s">
        <v>6</v>
      </c>
      <c r="F871" s="1" t="s">
        <v>115</v>
      </c>
      <c r="G871" s="1">
        <v>1</v>
      </c>
      <c r="H871" s="1">
        <v>1</v>
      </c>
      <c r="I871" s="1" t="e">
        <v>#N/A</v>
      </c>
      <c r="J871" s="499">
        <v>1</v>
      </c>
    </row>
    <row r="872" spans="1:10" ht="15.75" customHeight="1">
      <c r="A872" s="1" t="s">
        <v>128</v>
      </c>
      <c r="B872" s="3">
        <v>191</v>
      </c>
      <c r="C872" s="1" t="str">
        <f t="shared" si="17"/>
        <v>Social Infrastructure: Education Services: OtherGreenhouse gas emissions</v>
      </c>
      <c r="D872" s="1" t="s">
        <v>260</v>
      </c>
      <c r="E872" s="1" t="s">
        <v>6</v>
      </c>
      <c r="F872" s="1" t="s">
        <v>115</v>
      </c>
      <c r="G872" s="1">
        <v>1</v>
      </c>
      <c r="H872" s="1">
        <v>1</v>
      </c>
      <c r="I872" s="1" t="e">
        <v>#N/A</v>
      </c>
      <c r="J872" s="499">
        <v>1</v>
      </c>
    </row>
    <row r="873" spans="1:10" ht="15.75" customHeight="1">
      <c r="A873" s="1" t="s">
        <v>128</v>
      </c>
      <c r="B873" s="3">
        <v>234</v>
      </c>
      <c r="C873" s="1" t="str">
        <f t="shared" si="17"/>
        <v>Social Infrastructure: Education Services: Schools (Classes and Sports Facilities)Greenhouse gas emissions</v>
      </c>
      <c r="D873" s="1" t="s">
        <v>262</v>
      </c>
      <c r="E873" s="1" t="s">
        <v>6</v>
      </c>
      <c r="F873" s="1" t="s">
        <v>115</v>
      </c>
      <c r="G873" s="1">
        <v>1</v>
      </c>
      <c r="H873" s="1">
        <v>1</v>
      </c>
      <c r="I873" s="1" t="e">
        <v>#N/A</v>
      </c>
      <c r="J873" s="499">
        <v>1</v>
      </c>
    </row>
    <row r="874" spans="1:10" ht="15.75" customHeight="1">
      <c r="A874" s="1" t="s">
        <v>128</v>
      </c>
      <c r="B874" s="3">
        <v>233</v>
      </c>
      <c r="C874" s="1" t="str">
        <f t="shared" si="17"/>
        <v>Social Infrastructure: Education Services: Student AccommodationGreenhouse gas emissions</v>
      </c>
      <c r="D874" s="1" t="s">
        <v>263</v>
      </c>
      <c r="E874" s="1" t="s">
        <v>6</v>
      </c>
      <c r="F874" s="1" t="s">
        <v>115</v>
      </c>
      <c r="G874" s="1">
        <v>1</v>
      </c>
      <c r="H874" s="1">
        <v>1</v>
      </c>
      <c r="I874" s="1" t="e">
        <v>#N/A</v>
      </c>
      <c r="J874" s="499">
        <v>1</v>
      </c>
    </row>
    <row r="875" spans="1:10" ht="15.75" customHeight="1">
      <c r="A875" s="1" t="s">
        <v>128</v>
      </c>
      <c r="B875" s="3">
        <v>110</v>
      </c>
      <c r="C875" s="1" t="str">
        <f t="shared" si="17"/>
        <v>Social Infrastructure: Education Services: Universities (Classes, Labs, Administration Buildings)Greenhouse gas emissions</v>
      </c>
      <c r="D875" s="1" t="s">
        <v>264</v>
      </c>
      <c r="E875" s="1" t="s">
        <v>6</v>
      </c>
      <c r="F875" s="1" t="s">
        <v>115</v>
      </c>
      <c r="G875" s="1">
        <v>1</v>
      </c>
      <c r="H875" s="1">
        <v>1</v>
      </c>
      <c r="I875" s="1" t="e">
        <v>#N/A</v>
      </c>
      <c r="J875" s="499">
        <v>1</v>
      </c>
    </row>
    <row r="876" spans="1:10" ht="15.75" customHeight="1">
      <c r="A876" s="1" t="s">
        <v>128</v>
      </c>
      <c r="B876" s="3">
        <v>128</v>
      </c>
      <c r="C876" s="1" t="str">
        <f t="shared" si="17"/>
        <v>Social Infrastructure: Government ServicesGreenhouse gas emissions</v>
      </c>
      <c r="D876" s="1" t="s">
        <v>265</v>
      </c>
      <c r="E876" s="1" t="s">
        <v>6</v>
      </c>
      <c r="F876" s="1" t="s">
        <v>115</v>
      </c>
      <c r="G876" s="1">
        <v>1</v>
      </c>
      <c r="H876" s="1">
        <v>1</v>
      </c>
      <c r="I876" s="1" t="e">
        <v>#N/A</v>
      </c>
      <c r="J876" s="499">
        <v>1</v>
      </c>
    </row>
    <row r="877" spans="1:10" ht="15.75" customHeight="1">
      <c r="A877" s="1" t="s">
        <v>128</v>
      </c>
      <c r="B877" s="3">
        <v>167</v>
      </c>
      <c r="C877" s="1" t="str">
        <f t="shared" si="17"/>
        <v>Social Infrastructure: Government Services: Courts of JusticeGreenhouse gas emissions</v>
      </c>
      <c r="D877" s="1" t="s">
        <v>266</v>
      </c>
      <c r="E877" s="1" t="s">
        <v>6</v>
      </c>
      <c r="F877" s="1" t="s">
        <v>115</v>
      </c>
      <c r="G877" s="1">
        <v>1</v>
      </c>
      <c r="H877" s="1">
        <v>1</v>
      </c>
      <c r="I877" s="1" t="e">
        <v>#N/A</v>
      </c>
      <c r="J877" s="499">
        <v>1</v>
      </c>
    </row>
    <row r="878" spans="1:10" ht="15.75" customHeight="1">
      <c r="A878" s="1" t="s">
        <v>128</v>
      </c>
      <c r="B878" s="3">
        <v>165</v>
      </c>
      <c r="C878" s="1" t="str">
        <f t="shared" si="17"/>
        <v>Social Infrastructure: Government Services: Government Buildings and Office AccommodationGreenhouse gas emissions</v>
      </c>
      <c r="D878" s="1" t="s">
        <v>267</v>
      </c>
      <c r="E878" s="1" t="s">
        <v>6</v>
      </c>
      <c r="F878" s="1" t="s">
        <v>115</v>
      </c>
      <c r="G878" s="1">
        <v>1</v>
      </c>
      <c r="H878" s="1">
        <v>1</v>
      </c>
      <c r="I878" s="1" t="e">
        <v>#N/A</v>
      </c>
      <c r="J878" s="499">
        <v>1</v>
      </c>
    </row>
    <row r="879" spans="1:10" ht="15.75" customHeight="1">
      <c r="A879" s="1" t="s">
        <v>128</v>
      </c>
      <c r="B879" s="3">
        <v>166</v>
      </c>
      <c r="C879" s="1" t="str">
        <f t="shared" si="17"/>
        <v>Social Infrastructure: Government Services: OtherGreenhouse gas emissions</v>
      </c>
      <c r="D879" s="1" t="s">
        <v>268</v>
      </c>
      <c r="E879" s="1" t="s">
        <v>6</v>
      </c>
      <c r="F879" s="1" t="s">
        <v>115</v>
      </c>
      <c r="G879" s="1">
        <v>1</v>
      </c>
      <c r="H879" s="1">
        <v>1</v>
      </c>
      <c r="I879" s="1" t="e">
        <v>#N/A</v>
      </c>
      <c r="J879" s="499">
        <v>1</v>
      </c>
    </row>
    <row r="880" spans="1:10" ht="15.75" customHeight="1">
      <c r="A880" s="1" t="s">
        <v>128</v>
      </c>
      <c r="B880" s="3">
        <v>213</v>
      </c>
      <c r="C880" s="1" t="str">
        <f t="shared" si="17"/>
        <v>Social Infrastructure: Government Services: Police Stations and FacilitiesGreenhouse gas emissions</v>
      </c>
      <c r="D880" s="1" t="s">
        <v>270</v>
      </c>
      <c r="E880" s="1" t="s">
        <v>6</v>
      </c>
      <c r="F880" s="1" t="s">
        <v>115</v>
      </c>
      <c r="G880" s="1">
        <v>1</v>
      </c>
      <c r="H880" s="1">
        <v>1</v>
      </c>
      <c r="I880" s="1" t="e">
        <v>#N/A</v>
      </c>
      <c r="J880" s="499">
        <v>1</v>
      </c>
    </row>
    <row r="881" spans="1:10" ht="15.75" customHeight="1">
      <c r="A881" s="1" t="s">
        <v>128</v>
      </c>
      <c r="B881" s="3">
        <v>129</v>
      </c>
      <c r="C881" s="1" t="str">
        <f t="shared" si="17"/>
        <v>Social Infrastructure: Government Services: PrisonsGreenhouse gas emissions</v>
      </c>
      <c r="D881" s="1" t="s">
        <v>271</v>
      </c>
      <c r="E881" s="1" t="s">
        <v>6</v>
      </c>
      <c r="F881" s="1" t="s">
        <v>115</v>
      </c>
      <c r="G881" s="1">
        <v>1</v>
      </c>
      <c r="H881" s="1">
        <v>1</v>
      </c>
      <c r="I881" s="1" t="e">
        <v>#N/A</v>
      </c>
      <c r="J881" s="499">
        <v>1</v>
      </c>
    </row>
    <row r="882" spans="1:10" ht="15.75" customHeight="1">
      <c r="A882" s="1" t="s">
        <v>128</v>
      </c>
      <c r="B882" s="3">
        <v>21</v>
      </c>
      <c r="C882" s="1" t="str">
        <f t="shared" si="17"/>
        <v>Social Infrastructure: Government Services: Social AccommodationGreenhouse gas emissions</v>
      </c>
      <c r="D882" s="1" t="s">
        <v>272</v>
      </c>
      <c r="E882" s="1" t="s">
        <v>6</v>
      </c>
      <c r="F882" s="1" t="s">
        <v>115</v>
      </c>
      <c r="G882" s="1">
        <v>1</v>
      </c>
      <c r="H882" s="1">
        <v>1</v>
      </c>
      <c r="I882" s="1" t="e">
        <v>#N/A</v>
      </c>
      <c r="J882" s="499">
        <v>1</v>
      </c>
    </row>
    <row r="883" spans="1:10" ht="15.75" customHeight="1">
      <c r="A883" s="1" t="s">
        <v>128</v>
      </c>
      <c r="B883" s="3">
        <v>35</v>
      </c>
      <c r="C883" s="1" t="str">
        <f t="shared" si="17"/>
        <v>Social Infrastructure: Government Services: Street LightingGreenhouse gas emissions</v>
      </c>
      <c r="D883" s="1" t="s">
        <v>273</v>
      </c>
      <c r="E883" s="1" t="s">
        <v>6</v>
      </c>
      <c r="F883" s="1" t="s">
        <v>115</v>
      </c>
      <c r="G883" s="1">
        <v>2</v>
      </c>
      <c r="H883" s="1">
        <v>2</v>
      </c>
      <c r="I883" s="1" t="e">
        <v>#N/A</v>
      </c>
      <c r="J883" s="499">
        <v>2</v>
      </c>
    </row>
    <row r="884" spans="1:10" ht="15.75" customHeight="1">
      <c r="A884" s="1" t="s">
        <v>128</v>
      </c>
      <c r="B884" s="3">
        <v>36</v>
      </c>
      <c r="C884" s="1" t="str">
        <f t="shared" si="17"/>
        <v>Social Infrastructure: Health and Social Care ServicesGreenhouse gas emissions</v>
      </c>
      <c r="D884" s="1" t="s">
        <v>274</v>
      </c>
      <c r="E884" s="1" t="s">
        <v>6</v>
      </c>
      <c r="F884" s="1" t="s">
        <v>115</v>
      </c>
      <c r="G884" s="1">
        <v>1</v>
      </c>
      <c r="H884" s="1">
        <v>1</v>
      </c>
      <c r="I884" s="1" t="e">
        <v>#N/A</v>
      </c>
      <c r="J884" s="499">
        <v>1</v>
      </c>
    </row>
    <row r="885" spans="1:10" ht="15.75" customHeight="1">
      <c r="A885" s="1" t="s">
        <v>128</v>
      </c>
      <c r="B885" s="3">
        <v>214</v>
      </c>
      <c r="C885" s="1" t="str">
        <f t="shared" si="17"/>
        <v>Social Infrastructure: Health and Social Care Services: ClinicsGreenhouse gas emissions</v>
      </c>
      <c r="D885" s="1" t="s">
        <v>276</v>
      </c>
      <c r="E885" s="1" t="s">
        <v>6</v>
      </c>
      <c r="F885" s="1" t="s">
        <v>115</v>
      </c>
      <c r="G885" s="1">
        <v>1</v>
      </c>
      <c r="H885" s="1">
        <v>1</v>
      </c>
      <c r="I885" s="1" t="e">
        <v>#N/A</v>
      </c>
      <c r="J885" s="499">
        <v>1</v>
      </c>
    </row>
    <row r="886" spans="1:10" ht="15.75" customHeight="1">
      <c r="A886" s="1" t="s">
        <v>128</v>
      </c>
      <c r="B886" s="3">
        <v>119</v>
      </c>
      <c r="C886" s="1" t="str">
        <f t="shared" si="17"/>
        <v>Social Infrastructure: Health and Social Care Services: CrematoriumGreenhouse gas emissions</v>
      </c>
      <c r="D886" s="1" t="s">
        <v>278</v>
      </c>
      <c r="F886" s="1" t="s">
        <v>115</v>
      </c>
      <c r="H886" s="1">
        <v>1</v>
      </c>
      <c r="I886" s="1" t="e">
        <v>#N/A</v>
      </c>
      <c r="J886" s="499">
        <v>1</v>
      </c>
    </row>
    <row r="887" spans="1:10" ht="15.75" customHeight="1">
      <c r="A887" s="1" t="s">
        <v>128</v>
      </c>
      <c r="B887" s="3">
        <v>11</v>
      </c>
      <c r="C887" s="1" t="str">
        <f t="shared" si="17"/>
        <v>Social Infrastructure: Health and Social Care Services: HospitalsGreenhouse gas emissions</v>
      </c>
      <c r="D887" s="1" t="s">
        <v>280</v>
      </c>
      <c r="E887" s="1" t="s">
        <v>6</v>
      </c>
      <c r="F887" s="1" t="s">
        <v>115</v>
      </c>
      <c r="G887" s="1">
        <v>1</v>
      </c>
      <c r="H887" s="1">
        <v>1</v>
      </c>
      <c r="I887" s="1" t="e">
        <v>#N/A</v>
      </c>
      <c r="J887" s="499">
        <v>1</v>
      </c>
    </row>
    <row r="888" spans="1:10" ht="15.75" customHeight="1">
      <c r="A888" s="1" t="s">
        <v>128</v>
      </c>
      <c r="B888" s="3">
        <v>37</v>
      </c>
      <c r="C888" s="1" t="str">
        <f t="shared" si="17"/>
        <v>Social Infrastructure: Health and Social Care Services: OtherGreenhouse gas emissions</v>
      </c>
      <c r="D888" s="1" t="s">
        <v>281</v>
      </c>
      <c r="E888" s="1" t="s">
        <v>6</v>
      </c>
      <c r="F888" s="1" t="s">
        <v>115</v>
      </c>
      <c r="G888" s="1">
        <v>1</v>
      </c>
      <c r="H888" s="1">
        <v>1</v>
      </c>
      <c r="I888" s="1" t="e">
        <v>#N/A</v>
      </c>
      <c r="J888" s="499">
        <v>1</v>
      </c>
    </row>
    <row r="889" spans="1:10" ht="15.75" customHeight="1">
      <c r="A889" s="1" t="s">
        <v>128</v>
      </c>
      <c r="B889" s="3">
        <v>38</v>
      </c>
      <c r="C889" s="1" t="str">
        <f t="shared" si="17"/>
        <v>Social Infrastructure: Health and Social Care Services: Residential and Assisted LivingGreenhouse gas emissions</v>
      </c>
      <c r="D889" s="1" t="s">
        <v>282</v>
      </c>
      <c r="E889" s="1" t="s">
        <v>6</v>
      </c>
      <c r="F889" s="1" t="s">
        <v>115</v>
      </c>
      <c r="G889" s="1">
        <v>1</v>
      </c>
      <c r="H889" s="1">
        <v>1</v>
      </c>
      <c r="I889" s="1" t="e">
        <v>#N/A</v>
      </c>
      <c r="J889" s="499">
        <v>1</v>
      </c>
    </row>
    <row r="890" spans="1:10" ht="15.75" customHeight="1">
      <c r="A890" s="1" t="s">
        <v>128</v>
      </c>
      <c r="B890" s="3">
        <v>19</v>
      </c>
      <c r="C890" s="1" t="str">
        <f t="shared" si="17"/>
        <v>Social Infrastructure: Other: Greenhouse gas emissions</v>
      </c>
      <c r="D890" s="1" t="s">
        <v>769</v>
      </c>
      <c r="E890" s="1" t="s">
        <v>6</v>
      </c>
      <c r="F890" s="1" t="s">
        <v>115</v>
      </c>
      <c r="G890" s="1">
        <v>1</v>
      </c>
      <c r="H890" s="1">
        <v>1</v>
      </c>
      <c r="I890" s="1" t="e">
        <v>#N/A</v>
      </c>
      <c r="J890" s="499">
        <v>1</v>
      </c>
    </row>
    <row r="891" spans="1:10" ht="15.75" customHeight="1">
      <c r="A891" s="1" t="s">
        <v>128</v>
      </c>
      <c r="B891" s="3">
        <v>218</v>
      </c>
      <c r="C891" s="1" t="str">
        <f t="shared" si="17"/>
        <v>Social Infrastructure: Recreational FacilitiesGreenhouse gas emissions</v>
      </c>
      <c r="D891" s="1" t="s">
        <v>285</v>
      </c>
      <c r="E891" s="1" t="s">
        <v>6</v>
      </c>
      <c r="F891" s="1" t="s">
        <v>115</v>
      </c>
      <c r="G891" s="1">
        <v>1</v>
      </c>
      <c r="H891" s="1">
        <v>1</v>
      </c>
      <c r="I891" s="1" t="e">
        <v>#N/A</v>
      </c>
      <c r="J891" s="499">
        <v>1</v>
      </c>
    </row>
    <row r="892" spans="1:10" ht="15.75" customHeight="1">
      <c r="A892" s="1" t="s">
        <v>128</v>
      </c>
      <c r="B892" s="3">
        <v>215</v>
      </c>
      <c r="C892" s="1" t="str">
        <f t="shared" si="17"/>
        <v>Social Infrastructure: Recreational Facilities: Amusement ParksGreenhouse gas emissions</v>
      </c>
      <c r="D892" s="1" t="s">
        <v>286</v>
      </c>
      <c r="E892" s="1" t="s">
        <v>6</v>
      </c>
      <c r="F892" s="1" t="s">
        <v>115</v>
      </c>
      <c r="G892" s="1">
        <v>1</v>
      </c>
      <c r="H892" s="1">
        <v>1</v>
      </c>
      <c r="I892" s="1" t="e">
        <v>#N/A</v>
      </c>
      <c r="J892" s="499">
        <v>1</v>
      </c>
    </row>
    <row r="893" spans="1:10" ht="15.75" customHeight="1">
      <c r="A893" s="1" t="s">
        <v>128</v>
      </c>
      <c r="B893" s="3">
        <v>237</v>
      </c>
      <c r="C893" s="1" t="str">
        <f t="shared" si="17"/>
        <v>Social Infrastructure: Recreational Facilities: Arts, Libraries and MuseumsGreenhouse gas emissions</v>
      </c>
      <c r="D893" s="1" t="s">
        <v>288</v>
      </c>
      <c r="E893" s="1" t="s">
        <v>6</v>
      </c>
      <c r="F893" s="1" t="s">
        <v>115</v>
      </c>
      <c r="G893" s="1">
        <v>1</v>
      </c>
      <c r="H893" s="1">
        <v>1</v>
      </c>
      <c r="I893" s="1" t="e">
        <v>#N/A</v>
      </c>
      <c r="J893" s="499">
        <v>1</v>
      </c>
    </row>
    <row r="894" spans="1:10" ht="15.75" customHeight="1">
      <c r="A894" s="1" t="s">
        <v>128</v>
      </c>
      <c r="B894" s="3">
        <v>238</v>
      </c>
      <c r="C894" s="1" t="str">
        <f t="shared" si="17"/>
        <v>Social Infrastructure: Recreational Facilities: Convention and Exhibition CentersGreenhouse gas emissions</v>
      </c>
      <c r="D894" s="1" t="s">
        <v>289</v>
      </c>
      <c r="E894" s="1" t="s">
        <v>6</v>
      </c>
      <c r="F894" s="1" t="s">
        <v>115</v>
      </c>
      <c r="G894" s="1">
        <v>1</v>
      </c>
      <c r="H894" s="1">
        <v>1</v>
      </c>
      <c r="I894" s="1" t="e">
        <v>#N/A</v>
      </c>
      <c r="J894" s="499">
        <v>1</v>
      </c>
    </row>
    <row r="895" spans="1:10" ht="15.75" customHeight="1">
      <c r="A895" s="1" t="s">
        <v>128</v>
      </c>
      <c r="B895" s="3">
        <v>239</v>
      </c>
      <c r="C895" s="1" t="str">
        <f t="shared" si="17"/>
        <v>Social Infrastructure: Recreational Facilities: OtherGreenhouse gas emissions</v>
      </c>
      <c r="D895" s="1" t="s">
        <v>291</v>
      </c>
      <c r="E895" s="1" t="s">
        <v>6</v>
      </c>
      <c r="F895" s="1" t="s">
        <v>115</v>
      </c>
      <c r="G895" s="1">
        <v>1</v>
      </c>
      <c r="H895" s="1">
        <v>1</v>
      </c>
      <c r="I895" s="1" t="e">
        <v>#N/A</v>
      </c>
      <c r="J895" s="499">
        <v>1</v>
      </c>
    </row>
    <row r="896" spans="1:10" ht="15.75" customHeight="1">
      <c r="A896" s="1" t="s">
        <v>128</v>
      </c>
      <c r="B896" s="3">
        <v>240</v>
      </c>
      <c r="C896" s="1" t="str">
        <f t="shared" si="17"/>
        <v>Social Infrastructure: Recreational Facilities: Public Parks and gardensGreenhouse gas emissions</v>
      </c>
      <c r="D896" s="1" t="s">
        <v>292</v>
      </c>
      <c r="E896" s="1" t="s">
        <v>6</v>
      </c>
      <c r="F896" s="1" t="s">
        <v>115</v>
      </c>
      <c r="G896" s="1">
        <v>1</v>
      </c>
      <c r="H896" s="1">
        <v>1</v>
      </c>
      <c r="I896" s="1" t="e">
        <v>#N/A</v>
      </c>
      <c r="J896" s="499">
        <v>1</v>
      </c>
    </row>
    <row r="897" spans="1:10" ht="15.75" customHeight="1">
      <c r="A897" s="1" t="s">
        <v>128</v>
      </c>
      <c r="B897" s="3">
        <v>220</v>
      </c>
      <c r="C897" s="1" t="str">
        <f t="shared" si="17"/>
        <v>Social Infrastructure: Recreational Facilities: Stadiums and Sports CentersGreenhouse gas emissions</v>
      </c>
      <c r="D897" s="1" t="s">
        <v>293</v>
      </c>
      <c r="E897" s="1" t="s">
        <v>6</v>
      </c>
      <c r="F897" s="1" t="s">
        <v>115</v>
      </c>
      <c r="G897" s="1">
        <v>1</v>
      </c>
      <c r="H897" s="1">
        <v>1</v>
      </c>
      <c r="I897" s="1" t="e">
        <v>#N/A</v>
      </c>
      <c r="J897" s="499">
        <v>1</v>
      </c>
    </row>
    <row r="898" spans="1:10" ht="15.75" customHeight="1">
      <c r="A898" s="1" t="s">
        <v>128</v>
      </c>
      <c r="B898" s="3">
        <v>216</v>
      </c>
      <c r="C898" s="1" t="str">
        <f t="shared" si="17"/>
        <v>TransportGreenhouse gas emissions</v>
      </c>
      <c r="D898" s="1" t="s">
        <v>294</v>
      </c>
      <c r="E898" s="1" t="s">
        <v>6</v>
      </c>
      <c r="F898" s="1" t="s">
        <v>115</v>
      </c>
      <c r="G898" s="1">
        <v>1</v>
      </c>
      <c r="H898" s="1">
        <v>1</v>
      </c>
      <c r="I898" s="1" t="e">
        <v>#N/A</v>
      </c>
      <c r="J898" s="499">
        <v>1</v>
      </c>
    </row>
    <row r="899" spans="1:10" ht="15.75" customHeight="1">
      <c r="A899" s="1" t="s">
        <v>128</v>
      </c>
      <c r="B899" s="3">
        <v>235</v>
      </c>
      <c r="C899" s="1" t="str">
        <f t="shared" si="17"/>
        <v>Transport: Airport CompaniesGreenhouse gas emissions</v>
      </c>
      <c r="D899" s="1" t="s">
        <v>296</v>
      </c>
      <c r="E899" s="1" t="s">
        <v>6</v>
      </c>
      <c r="F899" s="1" t="s">
        <v>115</v>
      </c>
      <c r="G899" s="1">
        <v>1</v>
      </c>
      <c r="H899" s="1">
        <v>1</v>
      </c>
      <c r="I899" s="1" t="e">
        <v>#N/A</v>
      </c>
      <c r="J899" s="499">
        <v>1</v>
      </c>
    </row>
    <row r="900" spans="1:10" ht="15.75" customHeight="1">
      <c r="A900" s="1" t="s">
        <v>128</v>
      </c>
      <c r="B900" s="3">
        <v>236</v>
      </c>
      <c r="C900" s="1" t="str">
        <f t="shared" si="17"/>
        <v>Transport: Airport Companies: AirportGreenhouse gas emissions</v>
      </c>
      <c r="D900" s="1" t="s">
        <v>297</v>
      </c>
      <c r="E900" s="1" t="s">
        <v>6</v>
      </c>
      <c r="F900" s="1" t="s">
        <v>115</v>
      </c>
      <c r="G900" s="1">
        <v>1</v>
      </c>
      <c r="H900" s="1">
        <v>1</v>
      </c>
      <c r="I900" s="1" t="e">
        <v>#N/A</v>
      </c>
      <c r="J900" s="499">
        <v>1</v>
      </c>
    </row>
    <row r="901" spans="1:10" ht="15.75" customHeight="1">
      <c r="A901" s="1" t="s">
        <v>128</v>
      </c>
      <c r="B901" s="3">
        <v>219</v>
      </c>
      <c r="C901" s="1" t="str">
        <f t="shared" si="17"/>
        <v>Transport: Airport Companies: OtherGreenhouse gas emissions</v>
      </c>
      <c r="D901" s="1" t="s">
        <v>298</v>
      </c>
      <c r="E901" s="1" t="s">
        <v>6</v>
      </c>
      <c r="F901" s="1" t="s">
        <v>115</v>
      </c>
      <c r="G901" s="1">
        <v>1</v>
      </c>
      <c r="H901" s="1">
        <v>1</v>
      </c>
      <c r="I901" s="1" t="e">
        <v>#N/A</v>
      </c>
      <c r="J901" s="499">
        <v>1</v>
      </c>
    </row>
    <row r="902" spans="1:10" ht="15.75" customHeight="1">
      <c r="A902" s="1" t="s">
        <v>128</v>
      </c>
      <c r="B902" s="3">
        <v>124</v>
      </c>
      <c r="C902" s="1" t="str">
        <f t="shared" si="17"/>
        <v>Transport: Car Park CompaniesGreenhouse gas emissions</v>
      </c>
      <c r="D902" s="1" t="s">
        <v>300</v>
      </c>
      <c r="E902" s="1" t="s">
        <v>6</v>
      </c>
      <c r="F902" s="1" t="s">
        <v>115</v>
      </c>
      <c r="G902" s="1">
        <v>1</v>
      </c>
      <c r="H902" s="1">
        <v>1</v>
      </c>
      <c r="I902" s="1" t="e">
        <v>#N/A</v>
      </c>
      <c r="J902" s="499">
        <v>1</v>
      </c>
    </row>
    <row r="903" spans="1:10" ht="15.75" customHeight="1">
      <c r="A903" s="1" t="s">
        <v>128</v>
      </c>
      <c r="B903" s="3">
        <v>27</v>
      </c>
      <c r="C903" s="1" t="str">
        <f t="shared" si="17"/>
        <v>Transport: Car Park Companies: Car ParkGreenhouse gas emissions</v>
      </c>
      <c r="D903" s="1" t="s">
        <v>301</v>
      </c>
      <c r="E903" s="1" t="s">
        <v>6</v>
      </c>
      <c r="F903" s="1" t="s">
        <v>115</v>
      </c>
      <c r="G903" s="1">
        <v>1</v>
      </c>
      <c r="H903" s="1">
        <v>1</v>
      </c>
      <c r="I903" s="1" t="e">
        <v>#N/A</v>
      </c>
      <c r="J903" s="499">
        <v>1</v>
      </c>
    </row>
    <row r="904" spans="1:10" ht="15.75" customHeight="1">
      <c r="A904" s="1" t="s">
        <v>128</v>
      </c>
      <c r="B904" s="3">
        <v>23</v>
      </c>
      <c r="C904" s="1" t="str">
        <f t="shared" si="17"/>
        <v>Transport: Car Park Companies: OtherGreenhouse gas emissions</v>
      </c>
      <c r="D904" s="1" t="s">
        <v>302</v>
      </c>
      <c r="E904" s="1" t="s">
        <v>6</v>
      </c>
      <c r="F904" s="1" t="s">
        <v>115</v>
      </c>
      <c r="G904" s="1">
        <v>1</v>
      </c>
      <c r="H904" s="1">
        <v>1</v>
      </c>
      <c r="I904" s="1" t="e">
        <v>#N/A</v>
      </c>
      <c r="J904" s="499">
        <v>1</v>
      </c>
    </row>
    <row r="905" spans="1:10" ht="15.75" customHeight="1">
      <c r="A905" s="1" t="s">
        <v>128</v>
      </c>
      <c r="B905" s="3">
        <v>31</v>
      </c>
      <c r="C905" s="1" t="str">
        <f t="shared" si="17"/>
        <v>Transport: Other: Greenhouse gas emissions</v>
      </c>
      <c r="D905" s="1" t="s">
        <v>770</v>
      </c>
      <c r="E905" s="1" t="s">
        <v>6</v>
      </c>
      <c r="F905" s="1" t="s">
        <v>115</v>
      </c>
      <c r="G905" s="1">
        <v>1</v>
      </c>
      <c r="H905" s="1">
        <v>1</v>
      </c>
      <c r="I905" s="1" t="e">
        <v>#N/A</v>
      </c>
      <c r="J905" s="499">
        <v>1</v>
      </c>
    </row>
    <row r="906" spans="1:10" ht="15.75" customHeight="1">
      <c r="A906" s="1" t="s">
        <v>128</v>
      </c>
      <c r="B906" s="3">
        <v>217</v>
      </c>
      <c r="C906" s="1" t="str">
        <f t="shared" si="17"/>
        <v>Transport: Other TransportGreenhouse gas emissions</v>
      </c>
      <c r="D906" s="1" t="s">
        <v>303</v>
      </c>
      <c r="E906" s="1" t="s">
        <v>6</v>
      </c>
      <c r="F906" s="1" t="s">
        <v>115</v>
      </c>
      <c r="G906" s="1">
        <v>1</v>
      </c>
      <c r="H906" s="1">
        <v>1</v>
      </c>
      <c r="I906" s="1" t="e">
        <v>#N/A</v>
      </c>
      <c r="J906" s="499">
        <v>1</v>
      </c>
    </row>
    <row r="907" spans="1:10" ht="15.75" customHeight="1">
      <c r="A907" s="1" t="s">
        <v>128</v>
      </c>
      <c r="B907" s="3">
        <v>206</v>
      </c>
      <c r="C907" s="1" t="str">
        <f t="shared" si="17"/>
        <v>Transport: Water Transport Companies: Inland Water TransportGreenhouse gas emissions</v>
      </c>
      <c r="D907" s="4" t="s">
        <v>2076</v>
      </c>
      <c r="E907" s="1" t="s">
        <v>6</v>
      </c>
      <c r="F907" s="1" t="s">
        <v>115</v>
      </c>
      <c r="G907" s="1">
        <v>1</v>
      </c>
      <c r="H907" s="1">
        <v>1</v>
      </c>
      <c r="I907" s="1" t="e">
        <v>#N/A</v>
      </c>
      <c r="J907" s="499">
        <v>1</v>
      </c>
    </row>
    <row r="908" spans="1:10" ht="15.75" customHeight="1">
      <c r="A908" s="1" t="s">
        <v>128</v>
      </c>
      <c r="B908" s="3">
        <v>122</v>
      </c>
      <c r="C908" s="1" t="str">
        <f t="shared" si="17"/>
        <v>Transport: Other Transport: IntermodalGreenhouse gas emissions</v>
      </c>
      <c r="D908" s="1" t="s">
        <v>304</v>
      </c>
      <c r="E908" s="1" t="s">
        <v>6</v>
      </c>
      <c r="F908" s="1" t="s">
        <v>115</v>
      </c>
      <c r="G908" s="1">
        <v>1</v>
      </c>
      <c r="H908" s="1">
        <v>1</v>
      </c>
      <c r="I908" s="1" t="e">
        <v>#N/A</v>
      </c>
      <c r="J908" s="499">
        <v>1</v>
      </c>
    </row>
    <row r="909" spans="1:10" ht="15.75" customHeight="1">
      <c r="A909" s="1" t="s">
        <v>128</v>
      </c>
      <c r="B909" s="3">
        <v>140</v>
      </c>
      <c r="C909" s="1" t="str">
        <f t="shared" si="17"/>
        <v>Transport: Other Transport: OtherGreenhouse gas emissions</v>
      </c>
      <c r="D909" s="1" t="s">
        <v>305</v>
      </c>
      <c r="E909" s="1" t="s">
        <v>6</v>
      </c>
      <c r="F909" s="1" t="s">
        <v>115</v>
      </c>
      <c r="G909" s="1">
        <v>1</v>
      </c>
      <c r="H909" s="1">
        <v>1</v>
      </c>
      <c r="I909" s="1" t="e">
        <v>#N/A</v>
      </c>
      <c r="J909" s="499">
        <v>1</v>
      </c>
    </row>
    <row r="910" spans="1:10" ht="15.75" customHeight="1">
      <c r="A910" s="1" t="s">
        <v>128</v>
      </c>
      <c r="B910" s="3">
        <v>16</v>
      </c>
      <c r="C910" s="1" t="str">
        <f t="shared" si="17"/>
        <v>Transport: Other Transport: Sea and Coastal ShippingGreenhouse gas emissions</v>
      </c>
      <c r="D910" s="1" t="s">
        <v>48</v>
      </c>
      <c r="E910" s="1" t="s">
        <v>6</v>
      </c>
      <c r="F910" s="1" t="s">
        <v>115</v>
      </c>
      <c r="G910" s="1">
        <v>1</v>
      </c>
      <c r="H910" s="1">
        <v>1</v>
      </c>
      <c r="I910" s="1" t="e">
        <v>#N/A</v>
      </c>
      <c r="J910" s="499">
        <v>1</v>
      </c>
    </row>
    <row r="911" spans="1:10" ht="15.75" customHeight="1">
      <c r="A911" s="1" t="s">
        <v>128</v>
      </c>
      <c r="B911" s="3">
        <v>221</v>
      </c>
      <c r="C911" s="1" t="str">
        <f t="shared" si="17"/>
        <v>Transport: Port CompaniesGreenhouse gas emissions</v>
      </c>
      <c r="D911" s="1" t="s">
        <v>306</v>
      </c>
      <c r="E911" s="1" t="s">
        <v>6</v>
      </c>
      <c r="F911" s="1" t="s">
        <v>115</v>
      </c>
      <c r="G911" s="1">
        <v>1</v>
      </c>
      <c r="H911" s="1">
        <v>1</v>
      </c>
      <c r="I911" s="1" t="e">
        <v>#N/A</v>
      </c>
      <c r="J911" s="499">
        <v>1</v>
      </c>
    </row>
    <row r="912" spans="1:10" ht="15.75" customHeight="1">
      <c r="A912" s="1" t="s">
        <v>128</v>
      </c>
      <c r="B912" s="3">
        <v>141</v>
      </c>
      <c r="C912" s="1" t="str">
        <f t="shared" si="17"/>
        <v>Transport: Port Companies: Bulk Goods PortGreenhouse gas emissions</v>
      </c>
      <c r="D912" s="1" t="s">
        <v>307</v>
      </c>
      <c r="E912" s="1" t="s">
        <v>6</v>
      </c>
      <c r="F912" s="1" t="s">
        <v>115</v>
      </c>
      <c r="G912" s="1">
        <v>1</v>
      </c>
      <c r="H912" s="1">
        <v>1</v>
      </c>
      <c r="I912" s="1" t="e">
        <v>#N/A</v>
      </c>
      <c r="J912" s="499">
        <v>1</v>
      </c>
    </row>
    <row r="913" spans="1:10" ht="15.75" customHeight="1">
      <c r="A913" s="1" t="s">
        <v>128</v>
      </c>
      <c r="B913" s="3">
        <v>17</v>
      </c>
      <c r="C913" s="1" t="str">
        <f t="shared" si="17"/>
        <v>Transport: Port Companies: Container PortGreenhouse gas emissions</v>
      </c>
      <c r="D913" s="1" t="s">
        <v>308</v>
      </c>
      <c r="E913" s="1" t="s">
        <v>6</v>
      </c>
      <c r="F913" s="1" t="s">
        <v>115</v>
      </c>
      <c r="G913" s="1">
        <v>1</v>
      </c>
      <c r="H913" s="1">
        <v>1</v>
      </c>
      <c r="I913" s="1" t="e">
        <v>#N/A</v>
      </c>
      <c r="J913" s="499">
        <v>1</v>
      </c>
    </row>
    <row r="914" spans="1:10" ht="15.75" customHeight="1">
      <c r="A914" s="1" t="s">
        <v>128</v>
      </c>
      <c r="B914" s="3">
        <v>222</v>
      </c>
      <c r="C914" s="1" t="str">
        <f t="shared" si="17"/>
        <v>Transport: Port Companies: Landlord PortGreenhouse gas emissions</v>
      </c>
      <c r="D914" s="461" t="s">
        <v>309</v>
      </c>
      <c r="F914" s="1" t="s">
        <v>115</v>
      </c>
      <c r="H914" s="1" t="e">
        <f>VLOOKUP(D914,#REF!,4,FALSE)</f>
        <v>#REF!</v>
      </c>
      <c r="I914" s="1" t="e">
        <v>#N/A</v>
      </c>
      <c r="J914" s="499">
        <v>1</v>
      </c>
    </row>
    <row r="915" spans="1:10" ht="15.75" customHeight="1">
      <c r="A915" s="1" t="s">
        <v>128</v>
      </c>
      <c r="B915" s="3">
        <v>142</v>
      </c>
      <c r="C915" s="1" t="str">
        <f t="shared" si="17"/>
        <v>Transport: Port Companies: Other PortGreenhouse gas emissions</v>
      </c>
      <c r="D915" s="1" t="s">
        <v>310</v>
      </c>
      <c r="E915" s="1" t="s">
        <v>6</v>
      </c>
      <c r="F915" s="1" t="s">
        <v>115</v>
      </c>
      <c r="G915" s="1">
        <v>1</v>
      </c>
      <c r="H915" s="1">
        <v>1</v>
      </c>
      <c r="I915" s="1" t="e">
        <v>#N/A</v>
      </c>
      <c r="J915" s="499">
        <v>1</v>
      </c>
    </row>
    <row r="916" spans="1:10" ht="15.75" customHeight="1">
      <c r="A916" s="1" t="s">
        <v>128</v>
      </c>
      <c r="B916" s="3">
        <v>187</v>
      </c>
      <c r="C916" s="1" t="str">
        <f t="shared" si="17"/>
        <v>Transport: Port Companies: Tool PortGreenhouse gas emissions</v>
      </c>
      <c r="D916" s="1" t="s">
        <v>311</v>
      </c>
      <c r="E916" s="1" t="s">
        <v>6</v>
      </c>
      <c r="F916" s="1" t="s">
        <v>115</v>
      </c>
      <c r="G916" s="1">
        <v>1</v>
      </c>
      <c r="H916" s="1">
        <v>1</v>
      </c>
      <c r="I916" s="1" t="e">
        <v>#N/A</v>
      </c>
      <c r="J916" s="499">
        <v>1</v>
      </c>
    </row>
    <row r="917" spans="1:10" ht="15.75" customHeight="1">
      <c r="A917" s="1" t="s">
        <v>128</v>
      </c>
      <c r="B917" s="3">
        <v>223</v>
      </c>
      <c r="C917" s="1" t="str">
        <f t="shared" si="17"/>
        <v>Transport: Rail CompaniesGreenhouse gas emissions</v>
      </c>
      <c r="D917" s="1" t="s">
        <v>312</v>
      </c>
      <c r="E917" s="1" t="s">
        <v>6</v>
      </c>
      <c r="F917" s="1" t="s">
        <v>115</v>
      </c>
      <c r="G917" s="1">
        <v>1</v>
      </c>
      <c r="H917" s="1">
        <v>1</v>
      </c>
      <c r="I917" s="1" t="e">
        <v>#N/A</v>
      </c>
      <c r="J917" s="499">
        <v>1</v>
      </c>
    </row>
    <row r="918" spans="1:10" ht="15.75" customHeight="1">
      <c r="A918" s="1" t="s">
        <v>128</v>
      </c>
      <c r="B918" s="3">
        <v>24</v>
      </c>
      <c r="C918" s="1" t="str">
        <f t="shared" si="17"/>
        <v>Transport: Rail Companies: Freight Rail Rolling StockGreenhouse gas emissions</v>
      </c>
      <c r="D918" s="1" t="s">
        <v>313</v>
      </c>
      <c r="F918" s="1" t="s">
        <v>115</v>
      </c>
      <c r="H918" s="1">
        <v>1</v>
      </c>
      <c r="I918" s="1" t="e">
        <v>#N/A</v>
      </c>
      <c r="J918" s="499">
        <v>1</v>
      </c>
    </row>
    <row r="919" spans="1:10" ht="15.75" customHeight="1">
      <c r="A919" s="1" t="s">
        <v>128</v>
      </c>
      <c r="B919" s="3">
        <v>225</v>
      </c>
      <c r="C919" s="1" t="str">
        <f t="shared" si="17"/>
        <v>Transport: Rail Companies: Heavy Rail LinesGreenhouse gas emissions</v>
      </c>
      <c r="D919" s="1" t="s">
        <v>314</v>
      </c>
      <c r="E919" s="1" t="s">
        <v>6</v>
      </c>
      <c r="F919" s="1" t="s">
        <v>115</v>
      </c>
      <c r="G919" s="1">
        <v>1</v>
      </c>
      <c r="H919" s="1">
        <v>1</v>
      </c>
      <c r="I919" s="1" t="e">
        <v>#N/A</v>
      </c>
      <c r="J919" s="499">
        <v>1</v>
      </c>
    </row>
    <row r="920" spans="1:10" ht="15.75" customHeight="1">
      <c r="A920" s="1" t="s">
        <v>128</v>
      </c>
      <c r="B920" s="3">
        <v>210</v>
      </c>
      <c r="C920" s="1" t="str">
        <f t="shared" si="17"/>
        <v>Transport: Rail Companies: High Speed Rail LinesGreenhouse gas emissions</v>
      </c>
      <c r="D920" s="1" t="s">
        <v>316</v>
      </c>
      <c r="F920" s="1" t="s">
        <v>115</v>
      </c>
      <c r="H920" s="1">
        <v>1</v>
      </c>
      <c r="I920" s="1" t="e">
        <v>#N/A</v>
      </c>
      <c r="J920" s="499">
        <v>1</v>
      </c>
    </row>
    <row r="921" spans="1:10" ht="15.75" customHeight="1">
      <c r="A921" s="1" t="s">
        <v>128</v>
      </c>
      <c r="B921" s="3">
        <v>144</v>
      </c>
      <c r="C921" s="1" t="str">
        <f t="shared" si="17"/>
        <v>Transport: Rail Companies: OtherGreenhouse gas emissions</v>
      </c>
      <c r="D921" s="1" t="s">
        <v>317</v>
      </c>
      <c r="E921" s="1" t="s">
        <v>6</v>
      </c>
      <c r="F921" s="1" t="s">
        <v>115</v>
      </c>
      <c r="G921" s="1">
        <v>1</v>
      </c>
      <c r="H921" s="1">
        <v>1</v>
      </c>
      <c r="I921" s="1" t="e">
        <v>#N/A</v>
      </c>
      <c r="J921" s="499">
        <v>1</v>
      </c>
    </row>
    <row r="922" spans="1:10" ht="15.75" customHeight="1">
      <c r="A922" s="1" t="s">
        <v>128</v>
      </c>
      <c r="B922" s="3">
        <v>108</v>
      </c>
      <c r="C922" s="1" t="str">
        <f t="shared" si="17"/>
        <v>Transport: Rail Companies: Passenger Rail Rolling StockGreenhouse gas emissions</v>
      </c>
      <c r="D922" s="1" t="s">
        <v>319</v>
      </c>
      <c r="F922" s="1" t="s">
        <v>115</v>
      </c>
      <c r="H922" s="1">
        <v>1</v>
      </c>
      <c r="I922" s="1" t="e">
        <v>#N/A</v>
      </c>
      <c r="J922" s="499">
        <v>1</v>
      </c>
    </row>
    <row r="923" spans="1:10" ht="15.75" customHeight="1">
      <c r="A923" s="1" t="s">
        <v>128</v>
      </c>
      <c r="B923" s="3">
        <v>224</v>
      </c>
      <c r="C923" s="1" t="str">
        <f t="shared" si="17"/>
        <v>Transport: Rail Companies: Rail FreightGreenhouse gas emissions</v>
      </c>
      <c r="D923" s="1" t="s">
        <v>320</v>
      </c>
      <c r="E923" s="1" t="s">
        <v>6</v>
      </c>
      <c r="F923" s="1" t="s">
        <v>115</v>
      </c>
      <c r="G923" s="1">
        <v>1</v>
      </c>
      <c r="H923" s="1">
        <v>1</v>
      </c>
      <c r="I923" s="1" t="e">
        <v>#N/A</v>
      </c>
      <c r="J923" s="499">
        <v>1</v>
      </c>
    </row>
    <row r="924" spans="1:10" ht="15.75" customHeight="1">
      <c r="A924" s="1" t="s">
        <v>128</v>
      </c>
      <c r="B924" s="3">
        <v>205</v>
      </c>
      <c r="C924" s="1" t="str">
        <f t="shared" si="17"/>
        <v>Transport: Road CompaniesGreenhouse gas emissions</v>
      </c>
      <c r="D924" s="1" t="s">
        <v>321</v>
      </c>
      <c r="E924" s="1" t="s">
        <v>6</v>
      </c>
      <c r="F924" s="1" t="s">
        <v>115</v>
      </c>
      <c r="G924" s="1">
        <v>1</v>
      </c>
      <c r="H924" s="1">
        <v>1</v>
      </c>
      <c r="I924" s="1" t="e">
        <v>#N/A</v>
      </c>
      <c r="J924" s="499">
        <v>1</v>
      </c>
    </row>
    <row r="925" spans="1:10" ht="15.75" customHeight="1">
      <c r="A925" s="1" t="s">
        <v>128</v>
      </c>
      <c r="B925" s="3">
        <v>118</v>
      </c>
      <c r="C925" s="1" t="str">
        <f t="shared" si="17"/>
        <v>Transport: Road Companies: Dual-Carriage Way RoadsGreenhouse gas emissions</v>
      </c>
      <c r="D925" s="1" t="s">
        <v>322</v>
      </c>
      <c r="E925" s="1" t="s">
        <v>6</v>
      </c>
      <c r="F925" s="1" t="s">
        <v>115</v>
      </c>
      <c r="G925" s="1">
        <v>1</v>
      </c>
      <c r="H925" s="1">
        <v>1</v>
      </c>
      <c r="I925" s="1" t="e">
        <v>#N/A</v>
      </c>
      <c r="J925" s="499">
        <v>1</v>
      </c>
    </row>
    <row r="926" spans="1:10" ht="15.75" customHeight="1">
      <c r="A926" s="1" t="s">
        <v>128</v>
      </c>
      <c r="B926" s="3">
        <v>145</v>
      </c>
      <c r="C926" s="1" t="str">
        <f t="shared" si="17"/>
        <v>Transport: Road Companies: Motorway NetworkGreenhouse gas emissions</v>
      </c>
      <c r="D926" s="1" t="s">
        <v>323</v>
      </c>
      <c r="E926" s="1" t="s">
        <v>6</v>
      </c>
      <c r="F926" s="1" t="s">
        <v>115</v>
      </c>
      <c r="G926" s="1">
        <v>1</v>
      </c>
      <c r="H926" s="1">
        <v>1</v>
      </c>
      <c r="I926" s="1" t="e">
        <v>#N/A</v>
      </c>
      <c r="J926" s="499">
        <v>1</v>
      </c>
    </row>
    <row r="927" spans="1:10" ht="15.75" customHeight="1">
      <c r="A927" s="1" t="s">
        <v>128</v>
      </c>
      <c r="B927" s="3">
        <v>13</v>
      </c>
      <c r="C927" s="1" t="str">
        <f t="shared" si="17"/>
        <v>Transport: Road Companies: MotorwaysGreenhouse gas emissions</v>
      </c>
      <c r="D927" s="1" t="s">
        <v>324</v>
      </c>
      <c r="E927" s="1" t="s">
        <v>6</v>
      </c>
      <c r="F927" s="1" t="s">
        <v>115</v>
      </c>
      <c r="G927" s="1">
        <v>1</v>
      </c>
      <c r="H927" s="1">
        <v>1</v>
      </c>
      <c r="I927" s="1" t="e">
        <v>#N/A</v>
      </c>
      <c r="J927" s="499">
        <v>1</v>
      </c>
    </row>
    <row r="928" spans="1:10" ht="15.75" customHeight="1">
      <c r="A928" s="1" t="s">
        <v>128</v>
      </c>
      <c r="B928" s="3">
        <v>194</v>
      </c>
      <c r="C928" s="1" t="str">
        <f t="shared" si="17"/>
        <v>Transport: Road Companies: OtherGreenhouse gas emissions</v>
      </c>
      <c r="D928" s="1" t="s">
        <v>325</v>
      </c>
      <c r="E928" s="1" t="s">
        <v>6</v>
      </c>
      <c r="F928" s="1" t="s">
        <v>115</v>
      </c>
      <c r="G928" s="1">
        <v>1</v>
      </c>
      <c r="H928" s="1">
        <v>1</v>
      </c>
      <c r="I928" s="1" t="e">
        <v>#N/A</v>
      </c>
      <c r="J928" s="499">
        <v>1</v>
      </c>
    </row>
    <row r="929" spans="1:10" ht="15.75" customHeight="1">
      <c r="A929" s="1" t="s">
        <v>128</v>
      </c>
      <c r="B929" s="3">
        <v>15</v>
      </c>
      <c r="C929" s="1" t="str">
        <f t="shared" si="17"/>
        <v>Transport: Road Companies: Stand-Alone BridgesGreenhouse gas emissions</v>
      </c>
      <c r="D929" s="1" t="s">
        <v>326</v>
      </c>
      <c r="E929" s="1" t="s">
        <v>6</v>
      </c>
      <c r="F929" s="1" t="s">
        <v>115</v>
      </c>
      <c r="G929" s="1">
        <v>1</v>
      </c>
      <c r="H929" s="1">
        <v>1</v>
      </c>
      <c r="I929" s="1" t="e">
        <v>#N/A</v>
      </c>
      <c r="J929" s="499">
        <v>1</v>
      </c>
    </row>
    <row r="930" spans="1:10" ht="15.75" customHeight="1">
      <c r="A930" s="1" t="s">
        <v>128</v>
      </c>
      <c r="B930" s="3">
        <v>43</v>
      </c>
      <c r="C930" s="1" t="str">
        <f t="shared" si="17"/>
        <v>Transport: Road Companies: Stand-Alone TunnelsGreenhouse gas emissions</v>
      </c>
      <c r="D930" s="1" t="s">
        <v>327</v>
      </c>
      <c r="E930" s="1" t="s">
        <v>6</v>
      </c>
      <c r="F930" s="1" t="s">
        <v>115</v>
      </c>
      <c r="G930" s="1">
        <v>1</v>
      </c>
      <c r="H930" s="1">
        <v>1</v>
      </c>
      <c r="I930" s="1" t="e">
        <v>#N/A</v>
      </c>
      <c r="J930" s="499">
        <v>1</v>
      </c>
    </row>
    <row r="931" spans="1:10" ht="15.75" customHeight="1">
      <c r="A931" s="1" t="s">
        <v>128</v>
      </c>
      <c r="B931" s="3">
        <v>192</v>
      </c>
      <c r="C931" s="1" t="str">
        <f t="shared" si="17"/>
        <v>Transport: Urban Commuter CompaniesGreenhouse gas emissions</v>
      </c>
      <c r="D931" s="1" t="s">
        <v>328</v>
      </c>
      <c r="E931" s="1" t="s">
        <v>6</v>
      </c>
      <c r="F931" s="1" t="s">
        <v>115</v>
      </c>
      <c r="G931" s="1">
        <v>1</v>
      </c>
      <c r="H931" s="1">
        <v>1</v>
      </c>
      <c r="I931" s="1" t="e">
        <v>#N/A</v>
      </c>
      <c r="J931" s="499">
        <v>1</v>
      </c>
    </row>
    <row r="932" spans="1:10" ht="15.75" customHeight="1">
      <c r="A932" s="1" t="s">
        <v>128</v>
      </c>
      <c r="B932" s="3">
        <v>44</v>
      </c>
      <c r="C932" s="1" t="str">
        <f t="shared" si="17"/>
        <v>Transport: Urban Commuter Companies: Bus TransportationGreenhouse gas emissions</v>
      </c>
      <c r="D932" s="1" t="s">
        <v>329</v>
      </c>
      <c r="E932" s="1" t="s">
        <v>6</v>
      </c>
      <c r="F932" s="1" t="s">
        <v>115</v>
      </c>
      <c r="G932" s="1">
        <v>1</v>
      </c>
      <c r="H932" s="1">
        <v>1</v>
      </c>
      <c r="I932" s="1" t="e">
        <v>#N/A</v>
      </c>
      <c r="J932" s="499">
        <v>1</v>
      </c>
    </row>
    <row r="933" spans="1:10" ht="15.75" customHeight="1">
      <c r="A933" s="1" t="s">
        <v>128</v>
      </c>
      <c r="B933" s="3">
        <v>123</v>
      </c>
      <c r="C933" s="1" t="str">
        <f t="shared" si="17"/>
        <v>Transport: Urban Commuter Companies: OtherGreenhouse gas emissions</v>
      </c>
      <c r="D933" s="1" t="s">
        <v>330</v>
      </c>
      <c r="E933" s="1" t="s">
        <v>6</v>
      </c>
      <c r="F933" s="1" t="s">
        <v>115</v>
      </c>
      <c r="G933" s="1">
        <v>1</v>
      </c>
      <c r="H933" s="1">
        <v>1</v>
      </c>
      <c r="I933" s="1" t="e">
        <v>#N/A</v>
      </c>
      <c r="J933" s="499">
        <v>1</v>
      </c>
    </row>
    <row r="934" spans="1:10" ht="15.75" customHeight="1">
      <c r="A934" s="1" t="s">
        <v>128</v>
      </c>
      <c r="B934" s="3">
        <v>146</v>
      </c>
      <c r="C934" s="1" t="str">
        <f t="shared" si="17"/>
        <v>Transport: Urban Commuter Companies: Overground Mass TransitGreenhouse gas emissions</v>
      </c>
      <c r="D934" s="1" t="s">
        <v>331</v>
      </c>
      <c r="E934" s="1" t="s">
        <v>6</v>
      </c>
      <c r="F934" s="1" t="s">
        <v>115</v>
      </c>
      <c r="G934" s="1">
        <v>1</v>
      </c>
      <c r="H934" s="1">
        <v>1</v>
      </c>
      <c r="I934" s="1" t="e">
        <v>#N/A</v>
      </c>
      <c r="J934" s="499">
        <v>1</v>
      </c>
    </row>
    <row r="935" spans="1:10" ht="15.75" customHeight="1">
      <c r="A935" s="1" t="s">
        <v>128</v>
      </c>
      <c r="B935" s="3">
        <v>226</v>
      </c>
      <c r="C935" s="1" t="str">
        <f t="shared" si="17"/>
        <v>Transport: Urban Commuter Companies: Underground Mass TransitGreenhouse gas emissions</v>
      </c>
      <c r="D935" s="1" t="s">
        <v>332</v>
      </c>
      <c r="E935" s="1" t="s">
        <v>6</v>
      </c>
      <c r="F935" s="1" t="s">
        <v>115</v>
      </c>
      <c r="G935" s="1">
        <v>1</v>
      </c>
      <c r="H935" s="1">
        <v>1</v>
      </c>
      <c r="I935" s="1" t="e">
        <v>#N/A</v>
      </c>
      <c r="J935" s="499">
        <v>1</v>
      </c>
    </row>
    <row r="936" spans="1:10" ht="15.75" customHeight="1">
      <c r="A936" s="1" t="s">
        <v>128</v>
      </c>
      <c r="B936" s="3">
        <v>121</v>
      </c>
      <c r="C936" s="1" t="str">
        <f t="shared" si="17"/>
        <v>Transport: Urban Commuter Companies: Urban Light-RailGreenhouse gas emissions</v>
      </c>
      <c r="D936" s="1" t="s">
        <v>333</v>
      </c>
      <c r="E936" s="1" t="s">
        <v>6</v>
      </c>
      <c r="F936" s="1" t="s">
        <v>115</v>
      </c>
      <c r="G936" s="1">
        <v>1</v>
      </c>
      <c r="H936" s="1">
        <v>1</v>
      </c>
      <c r="I936" s="1" t="e">
        <v>#N/A</v>
      </c>
      <c r="J936" s="499">
        <v>1</v>
      </c>
    </row>
    <row r="937" spans="1:10" ht="15.75" customHeight="1">
      <c r="A937" s="1" t="s">
        <v>128</v>
      </c>
      <c r="B937" s="3">
        <v>135</v>
      </c>
      <c r="C937" s="1" t="str">
        <f t="shared" si="17"/>
        <v>Data InfrastructureHazardous substances</v>
      </c>
      <c r="D937" s="461" t="s">
        <v>131</v>
      </c>
      <c r="F937" s="1" t="s">
        <v>117</v>
      </c>
      <c r="H937" s="1" t="e">
        <f t="shared" ref="H937:H956" si="18">VLOOKUP(D937,#REF!,5,FALSE)</f>
        <v>#REF!</v>
      </c>
      <c r="I937" s="1" t="e">
        <v>#N/A</v>
      </c>
      <c r="J937" s="499">
        <v>0</v>
      </c>
    </row>
    <row r="938" spans="1:10" ht="15.75" customHeight="1">
      <c r="A938" s="1" t="s">
        <v>128</v>
      </c>
      <c r="B938" s="3">
        <v>25</v>
      </c>
      <c r="C938" s="1" t="str">
        <f t="shared" si="17"/>
        <v>Data Infrastructure: Data StorageHazardous substances</v>
      </c>
      <c r="D938" s="461" t="s">
        <v>132</v>
      </c>
      <c r="E938" s="1" t="s">
        <v>6</v>
      </c>
      <c r="F938" s="1" t="s">
        <v>117</v>
      </c>
      <c r="H938" s="1" t="e">
        <f t="shared" si="18"/>
        <v>#REF!</v>
      </c>
      <c r="I938" s="1" t="e">
        <v>#N/A</v>
      </c>
      <c r="J938" s="499">
        <v>0</v>
      </c>
    </row>
    <row r="939" spans="1:10" ht="15.75" customHeight="1">
      <c r="A939" s="1" t="s">
        <v>128</v>
      </c>
      <c r="B939" s="3">
        <v>26</v>
      </c>
      <c r="C939" s="1" t="str">
        <f t="shared" si="17"/>
        <v>Data Infrastructure: Data Storage: Data CentersHazardous substances</v>
      </c>
      <c r="D939" s="461" t="s">
        <v>134</v>
      </c>
      <c r="F939" s="1" t="s">
        <v>117</v>
      </c>
      <c r="H939" s="1" t="e">
        <f t="shared" si="18"/>
        <v>#REF!</v>
      </c>
      <c r="I939" s="1" t="e">
        <v>#N/A</v>
      </c>
      <c r="J939" s="499">
        <v>0</v>
      </c>
    </row>
    <row r="940" spans="1:10" ht="15.75" customHeight="1">
      <c r="A940" s="1" t="s">
        <v>128</v>
      </c>
      <c r="B940" s="3">
        <v>33</v>
      </c>
      <c r="C940" s="1" t="str">
        <f t="shared" si="17"/>
        <v>Data Infrastructure: Data Storage: OtherHazardous substances</v>
      </c>
      <c r="D940" s="461" t="s">
        <v>135</v>
      </c>
      <c r="F940" s="1" t="s">
        <v>117</v>
      </c>
      <c r="H940" s="1" t="e">
        <f t="shared" si="18"/>
        <v>#REF!</v>
      </c>
      <c r="I940" s="1" t="e">
        <v>#N/A</v>
      </c>
      <c r="J940" s="499">
        <v>0</v>
      </c>
    </row>
    <row r="941" spans="1:10" ht="15.75" customHeight="1">
      <c r="A941" s="1" t="s">
        <v>128</v>
      </c>
      <c r="B941" s="3">
        <v>136</v>
      </c>
      <c r="C941" s="1" t="str">
        <f t="shared" si="17"/>
        <v>Data Infrastructure: Data TransmissionHazardous substances</v>
      </c>
      <c r="D941" s="461" t="s">
        <v>137</v>
      </c>
      <c r="F941" s="1" t="s">
        <v>117</v>
      </c>
      <c r="H941" s="1" t="e">
        <f t="shared" si="18"/>
        <v>#REF!</v>
      </c>
      <c r="I941" s="1" t="e">
        <v>#N/A</v>
      </c>
      <c r="J941" s="499">
        <v>0</v>
      </c>
    </row>
    <row r="942" spans="1:10" ht="15.75" customHeight="1">
      <c r="A942" s="1" t="s">
        <v>128</v>
      </c>
      <c r="B942" s="3">
        <v>22</v>
      </c>
      <c r="C942" s="1" t="str">
        <f t="shared" si="17"/>
        <v>Data Infrastructure: Data Transmission: Communication SatellitesHazardous substances</v>
      </c>
      <c r="D942" s="461" t="s">
        <v>138</v>
      </c>
      <c r="F942" s="1" t="s">
        <v>117</v>
      </c>
      <c r="H942" s="1" t="e">
        <f t="shared" si="18"/>
        <v>#REF!</v>
      </c>
      <c r="I942" s="1" t="e">
        <v>#N/A</v>
      </c>
      <c r="J942" s="499">
        <v>0</v>
      </c>
    </row>
    <row r="943" spans="1:10" ht="15.75" customHeight="1">
      <c r="A943" s="1" t="s">
        <v>128</v>
      </c>
      <c r="B943" s="3">
        <v>184</v>
      </c>
      <c r="C943" s="1" t="str">
        <f t="shared" si="17"/>
        <v>Data Infrastructure: Data Transmission: Fibre networksHazardous substances</v>
      </c>
      <c r="D943" s="461" t="s">
        <v>139</v>
      </c>
      <c r="F943" s="1" t="s">
        <v>117</v>
      </c>
      <c r="H943" s="1" t="e">
        <f t="shared" si="18"/>
        <v>#REF!</v>
      </c>
      <c r="I943" s="1" t="e">
        <v>#N/A</v>
      </c>
      <c r="J943" s="499">
        <v>0</v>
      </c>
    </row>
    <row r="944" spans="1:10" ht="15.75" customHeight="1">
      <c r="A944" s="1" t="s">
        <v>128</v>
      </c>
      <c r="B944" s="3">
        <v>32</v>
      </c>
      <c r="C944" s="1" t="str">
        <f t="shared" si="17"/>
        <v>Data Infrastructure: Data Transmission: Long-Distance CablesHazardous substances</v>
      </c>
      <c r="D944" s="461" t="s">
        <v>141</v>
      </c>
      <c r="F944" s="1" t="s">
        <v>117</v>
      </c>
      <c r="H944" s="1" t="e">
        <f t="shared" si="18"/>
        <v>#REF!</v>
      </c>
      <c r="I944" s="1" t="e">
        <v>#N/A</v>
      </c>
      <c r="J944" s="499">
        <v>0</v>
      </c>
    </row>
    <row r="945" spans="1:10" ht="15.75" customHeight="1">
      <c r="A945" s="1" t="s">
        <v>128</v>
      </c>
      <c r="B945" s="3">
        <v>137</v>
      </c>
      <c r="C945" s="1" t="str">
        <f t="shared" si="17"/>
        <v>Data Infrastructure: Data Transmission: OtherHazardous substances</v>
      </c>
      <c r="D945" s="461" t="s">
        <v>142</v>
      </c>
      <c r="F945" s="1" t="s">
        <v>117</v>
      </c>
      <c r="H945" s="1" t="e">
        <f t="shared" si="18"/>
        <v>#REF!</v>
      </c>
      <c r="I945" s="1" t="e">
        <v>#N/A</v>
      </c>
      <c r="J945" s="499">
        <v>0</v>
      </c>
    </row>
    <row r="946" spans="1:10" ht="15.75" customHeight="1">
      <c r="A946" s="1" t="s">
        <v>128</v>
      </c>
      <c r="B946" s="3">
        <v>28</v>
      </c>
      <c r="C946" s="1" t="str">
        <f t="shared" si="17"/>
        <v>Data Infrastructure: Data Transmission: Smart metersHazardous substances</v>
      </c>
      <c r="D946" s="461" t="s">
        <v>143</v>
      </c>
      <c r="F946" s="1" t="s">
        <v>117</v>
      </c>
      <c r="H946" s="1" t="e">
        <f t="shared" si="18"/>
        <v>#REF!</v>
      </c>
      <c r="I946" s="1" t="e">
        <v>#N/A</v>
      </c>
      <c r="J946" s="499">
        <v>0</v>
      </c>
    </row>
    <row r="947" spans="1:10" ht="15.75" customHeight="1">
      <c r="A947" s="1" t="s">
        <v>128</v>
      </c>
      <c r="B947" s="3">
        <v>29</v>
      </c>
      <c r="C947" s="1" t="str">
        <f t="shared" si="17"/>
        <v>Data Infrastructure: Data Transmission: Telecom TowersHazardous substances</v>
      </c>
      <c r="D947" s="461" t="s">
        <v>144</v>
      </c>
      <c r="F947" s="1" t="s">
        <v>117</v>
      </c>
      <c r="H947" s="1" t="e">
        <f t="shared" si="18"/>
        <v>#REF!</v>
      </c>
      <c r="I947" s="1" t="e">
        <v>#N/A</v>
      </c>
      <c r="J947" s="499">
        <v>0</v>
      </c>
    </row>
    <row r="948" spans="1:10" ht="15.75" customHeight="1">
      <c r="A948" s="1" t="s">
        <v>128</v>
      </c>
      <c r="B948" s="3">
        <v>30</v>
      </c>
      <c r="C948" s="1" t="str">
        <f t="shared" si="17"/>
        <v>Data Infrastructure: Data Other: Hazardous substances</v>
      </c>
      <c r="D948" s="1" t="s">
        <v>2110</v>
      </c>
      <c r="F948" s="1" t="s">
        <v>117</v>
      </c>
      <c r="H948" s="1" t="e">
        <f t="shared" si="18"/>
        <v>#REF!</v>
      </c>
      <c r="I948" s="1" t="e">
        <v>#N/A</v>
      </c>
      <c r="J948" s="499">
        <v>0</v>
      </c>
    </row>
    <row r="949" spans="1:10" ht="15.75" customHeight="1">
      <c r="A949" s="1" t="s">
        <v>128</v>
      </c>
      <c r="B949" s="3">
        <v>34</v>
      </c>
      <c r="C949" s="1" t="str">
        <f t="shared" si="17"/>
        <v>Diversified: : Hazardous substances</v>
      </c>
      <c r="D949" s="461" t="s">
        <v>762</v>
      </c>
      <c r="F949" s="1" t="s">
        <v>117</v>
      </c>
      <c r="H949" s="1" t="e">
        <f t="shared" si="18"/>
        <v>#REF!</v>
      </c>
      <c r="I949" s="1" t="e">
        <v>#N/A</v>
      </c>
      <c r="J949" s="499">
        <v>0.5</v>
      </c>
    </row>
    <row r="950" spans="1:10" ht="15.75" customHeight="1">
      <c r="A950" s="1" t="s">
        <v>128</v>
      </c>
      <c r="B950" s="3">
        <v>138</v>
      </c>
      <c r="C950" s="1" t="str">
        <f t="shared" si="17"/>
        <v>Energy and Water ResourcesHazardous substances</v>
      </c>
      <c r="D950" s="461" t="s">
        <v>148</v>
      </c>
      <c r="F950" s="1" t="s">
        <v>117</v>
      </c>
      <c r="H950" s="1" t="e">
        <f t="shared" si="18"/>
        <v>#REF!</v>
      </c>
      <c r="I950" s="1" t="e">
        <v>#N/A</v>
      </c>
      <c r="J950" s="499">
        <v>2</v>
      </c>
    </row>
    <row r="951" spans="1:10" ht="15.75" customHeight="1">
      <c r="A951" s="1" t="s">
        <v>128</v>
      </c>
      <c r="B951" s="3">
        <v>18</v>
      </c>
      <c r="C951" s="1" t="str">
        <f t="shared" si="17"/>
        <v>Energy and Water Resources: Energy Resource Processing CompaniesHazardous substances</v>
      </c>
      <c r="D951" s="461" t="s">
        <v>150</v>
      </c>
      <c r="F951" s="1" t="s">
        <v>117</v>
      </c>
      <c r="H951" s="1" t="e">
        <f t="shared" si="18"/>
        <v>#REF!</v>
      </c>
      <c r="I951" s="1" t="e">
        <v>#N/A</v>
      </c>
      <c r="J951" s="499">
        <v>2</v>
      </c>
    </row>
    <row r="952" spans="1:10" ht="15.75" customHeight="1">
      <c r="A952" s="1" t="s">
        <v>128</v>
      </c>
      <c r="B952" s="3">
        <v>20</v>
      </c>
      <c r="C952" s="1" t="str">
        <f t="shared" si="17"/>
        <v>Energy and Water Resources: Energy Resource Processing Companies: Crude Oil RefineryHazardous substances</v>
      </c>
      <c r="D952" s="461" t="s">
        <v>151</v>
      </c>
      <c r="F952" s="1" t="s">
        <v>117</v>
      </c>
      <c r="H952" s="1" t="e">
        <f t="shared" si="18"/>
        <v>#REF!</v>
      </c>
      <c r="I952" s="1" t="e">
        <v>#N/A</v>
      </c>
      <c r="J952" s="499">
        <v>2</v>
      </c>
    </row>
    <row r="953" spans="1:10" ht="15.75" customHeight="1">
      <c r="A953" s="1" t="s">
        <v>128</v>
      </c>
      <c r="B953" s="3">
        <v>185</v>
      </c>
      <c r="C953" s="1" t="str">
        <f t="shared" si="17"/>
        <v>Energy and Water Resources: Energy Resource Processing Companies: LNG - LiquefactionHazardous substances</v>
      </c>
      <c r="D953" s="461" t="s">
        <v>152</v>
      </c>
      <c r="F953" s="1" t="s">
        <v>117</v>
      </c>
      <c r="H953" s="1" t="e">
        <f t="shared" si="18"/>
        <v>#REF!</v>
      </c>
      <c r="I953" s="1" t="e">
        <v>#N/A</v>
      </c>
      <c r="J953" s="499">
        <v>2</v>
      </c>
    </row>
    <row r="954" spans="1:10" ht="15.75" customHeight="1">
      <c r="A954" s="1" t="s">
        <v>128</v>
      </c>
      <c r="B954" s="3">
        <v>209</v>
      </c>
      <c r="C954" s="1" t="str">
        <f t="shared" si="17"/>
        <v>Energy and Water Resources: Energy Resource Processing Companies: LNG - RegasificationHazardous substances</v>
      </c>
      <c r="D954" s="461" t="s">
        <v>153</v>
      </c>
      <c r="F954" s="1" t="s">
        <v>117</v>
      </c>
      <c r="H954" s="1" t="e">
        <f t="shared" si="18"/>
        <v>#REF!</v>
      </c>
      <c r="I954" s="1" t="e">
        <v>#N/A</v>
      </c>
      <c r="J954" s="499">
        <v>2</v>
      </c>
    </row>
    <row r="955" spans="1:10" ht="15.75" customHeight="1">
      <c r="A955" s="1" t="s">
        <v>128</v>
      </c>
      <c r="B955" s="3">
        <v>139</v>
      </c>
      <c r="C955" s="1" t="str">
        <f t="shared" si="17"/>
        <v>Energy and Water Resources: Energy Resource Processing Companies: OtherHazardous substances</v>
      </c>
      <c r="D955" s="461" t="s">
        <v>154</v>
      </c>
      <c r="F955" s="1" t="s">
        <v>117</v>
      </c>
      <c r="H955" s="1" t="e">
        <f t="shared" si="18"/>
        <v>#REF!</v>
      </c>
      <c r="I955" s="1" t="e">
        <v>#N/A</v>
      </c>
      <c r="J955" s="499">
        <v>2</v>
      </c>
    </row>
    <row r="956" spans="1:10" ht="15.75" customHeight="1">
      <c r="A956" s="1" t="s">
        <v>128</v>
      </c>
      <c r="B956" s="3">
        <v>195</v>
      </c>
      <c r="C956" s="1" t="str">
        <f t="shared" si="17"/>
        <v>Energy and Water Resources: Energy Resource Storage CompaniesHazardous substances</v>
      </c>
      <c r="D956" s="461" t="s">
        <v>155</v>
      </c>
      <c r="F956" s="1" t="s">
        <v>117</v>
      </c>
      <c r="H956" s="1" t="e">
        <f t="shared" si="18"/>
        <v>#REF!</v>
      </c>
      <c r="I956" s="1" t="e">
        <v>#N/A</v>
      </c>
      <c r="J956" s="499">
        <v>2</v>
      </c>
    </row>
    <row r="957" spans="1:10" ht="15.75" customHeight="1">
      <c r="A957" s="1" t="s">
        <v>128</v>
      </c>
      <c r="B957" s="3">
        <v>227</v>
      </c>
      <c r="C957" s="1" t="str">
        <f t="shared" si="17"/>
        <v>Energy and Water Resources: Energy Resource Storage Companies: Floating Storage Units - FSUHazardous substances</v>
      </c>
      <c r="D957" s="1" t="s">
        <v>156</v>
      </c>
      <c r="F957" s="1" t="s">
        <v>117</v>
      </c>
      <c r="H957" s="1">
        <v>2</v>
      </c>
      <c r="I957" s="1" t="e">
        <v>#N/A</v>
      </c>
      <c r="J957" s="499">
        <v>2</v>
      </c>
    </row>
    <row r="958" spans="1:10" ht="15.75" customHeight="1">
      <c r="A958" s="1" t="s">
        <v>128</v>
      </c>
      <c r="B958" s="3">
        <v>186</v>
      </c>
      <c r="C958" s="1" t="str">
        <f t="shared" si="17"/>
        <v>Energy and Water Resources: Energy Resource Storage Companies: Gas StorageHazardous substances</v>
      </c>
      <c r="D958" s="461" t="s">
        <v>158</v>
      </c>
      <c r="F958" s="1" t="s">
        <v>117</v>
      </c>
      <c r="H958" s="1" t="e">
        <f>VLOOKUP(D958,#REF!,5,FALSE)</f>
        <v>#REF!</v>
      </c>
      <c r="I958" s="1" t="e">
        <v>#N/A</v>
      </c>
      <c r="J958" s="499">
        <v>2</v>
      </c>
    </row>
    <row r="959" spans="1:10" ht="15.75" customHeight="1">
      <c r="A959" s="1" t="s">
        <v>128</v>
      </c>
      <c r="B959" s="3">
        <v>50</v>
      </c>
      <c r="C959" s="1" t="str">
        <f t="shared" si="17"/>
        <v>Energy and Water Resources: Energy Resource Storage Companies: Liquid StorageHazardous substances</v>
      </c>
      <c r="D959" s="461" t="s">
        <v>159</v>
      </c>
      <c r="F959" s="1" t="s">
        <v>117</v>
      </c>
      <c r="H959" s="1" t="e">
        <f>VLOOKUP(D959,#REF!,5,FALSE)</f>
        <v>#REF!</v>
      </c>
      <c r="I959" s="1" t="e">
        <v>#N/A</v>
      </c>
      <c r="J959" s="499">
        <v>2</v>
      </c>
    </row>
    <row r="960" spans="1:10" ht="15.75" customHeight="1">
      <c r="A960" s="1" t="s">
        <v>128</v>
      </c>
      <c r="B960" s="3">
        <v>193</v>
      </c>
      <c r="C960" s="1" t="str">
        <f t="shared" si="17"/>
        <v>Energy and Water Resources: Energy Resource Storage Companies: Other StorageHazardous substances</v>
      </c>
      <c r="D960" s="461" t="s">
        <v>160</v>
      </c>
      <c r="F960" s="1" t="s">
        <v>117</v>
      </c>
      <c r="H960" s="1" t="e">
        <f>VLOOKUP(D960,#REF!,5,FALSE)</f>
        <v>#REF!</v>
      </c>
      <c r="I960" s="1" t="e">
        <v>#N/A</v>
      </c>
      <c r="J960" s="499">
        <v>2</v>
      </c>
    </row>
    <row r="961" spans="1:10" ht="15.75" customHeight="1">
      <c r="A961" s="1" t="s">
        <v>128</v>
      </c>
      <c r="B961" s="3" t="s">
        <v>239</v>
      </c>
      <c r="C961" s="1" t="str">
        <f t="shared" si="17"/>
        <v>Energy and Water Resources: Natural Resources Transportation CompaniesHazardous substances</v>
      </c>
      <c r="D961" s="461" t="s">
        <v>161</v>
      </c>
      <c r="F961" s="1" t="s">
        <v>117</v>
      </c>
      <c r="H961" s="1" t="e">
        <f>VLOOKUP(D961,#REF!,5,FALSE)</f>
        <v>#REF!</v>
      </c>
      <c r="I961" s="1" t="e">
        <v>#N/A</v>
      </c>
      <c r="J961" s="499">
        <v>1</v>
      </c>
    </row>
    <row r="962" spans="1:10" ht="15.75" customHeight="1">
      <c r="A962" s="1" t="s">
        <v>128</v>
      </c>
      <c r="B962" s="3">
        <v>91</v>
      </c>
      <c r="C962" s="1" t="str">
        <f t="shared" si="17"/>
        <v>Energy and Water Resources: Natural Resources Transportation Companies: Gas PipelineHazardous substances</v>
      </c>
      <c r="D962" s="461" t="s">
        <v>162</v>
      </c>
      <c r="F962" s="1" t="s">
        <v>117</v>
      </c>
      <c r="H962" s="1" t="e">
        <f>VLOOKUP(D962,#REF!,5,FALSE)</f>
        <v>#REF!</v>
      </c>
      <c r="I962" s="1" t="e">
        <v>#N/A</v>
      </c>
      <c r="J962" s="499">
        <v>1</v>
      </c>
    </row>
    <row r="963" spans="1:10" ht="15.75" customHeight="1">
      <c r="A963" s="1" t="s">
        <v>128</v>
      </c>
      <c r="B963" s="3">
        <v>155</v>
      </c>
      <c r="C963" s="1" t="str">
        <f t="shared" si="17"/>
        <v>Energy and Water Resources: Natural Resources Transportation Companies: LNG ShipsHazardous substances</v>
      </c>
      <c r="D963" s="1" t="s">
        <v>163</v>
      </c>
      <c r="F963" s="1" t="s">
        <v>117</v>
      </c>
      <c r="H963" s="1">
        <v>2</v>
      </c>
      <c r="I963" s="1" t="e">
        <v>#N/A</v>
      </c>
      <c r="J963" s="499">
        <v>2</v>
      </c>
    </row>
    <row r="964" spans="1:10" ht="15.75" customHeight="1">
      <c r="A964" s="1" t="s">
        <v>128</v>
      </c>
      <c r="B964" s="3">
        <v>153</v>
      </c>
      <c r="C964" s="1" t="str">
        <f t="shared" si="17"/>
        <v>Energy and Water Resources: Natural Resources Transportation Companies: Oil PipelineHazardous substances</v>
      </c>
      <c r="D964" s="461" t="s">
        <v>164</v>
      </c>
      <c r="F964" s="1" t="s">
        <v>117</v>
      </c>
      <c r="H964" s="1" t="e">
        <f t="shared" ref="H964:H970" si="19">VLOOKUP(D964,#REF!,5,FALSE)</f>
        <v>#REF!</v>
      </c>
      <c r="I964" s="1" t="e">
        <v>#N/A</v>
      </c>
      <c r="J964" s="499">
        <v>1</v>
      </c>
    </row>
    <row r="965" spans="1:10" ht="15.75" customHeight="1">
      <c r="A965" s="1" t="s">
        <v>128</v>
      </c>
      <c r="B965" s="3">
        <v>154</v>
      </c>
      <c r="C965" s="1" t="str">
        <f t="shared" si="17"/>
        <v>Energy and Water Resources: Natural Resources Transportation Companies: OtherHazardous substances</v>
      </c>
      <c r="D965" s="461" t="s">
        <v>166</v>
      </c>
      <c r="F965" s="1" t="s">
        <v>117</v>
      </c>
      <c r="H965" s="1" t="e">
        <f t="shared" si="19"/>
        <v>#REF!</v>
      </c>
      <c r="I965" s="1" t="e">
        <v>#N/A</v>
      </c>
      <c r="J965" s="499">
        <v>1</v>
      </c>
    </row>
    <row r="966" spans="1:10" ht="15.75" customHeight="1">
      <c r="A966" s="1" t="s">
        <v>128</v>
      </c>
      <c r="B966" s="3">
        <v>229</v>
      </c>
      <c r="C966" s="1" t="str">
        <f t="shared" si="17"/>
        <v>Energy and Water Resources: Natural Resources Transportation Companies: Wastewater PipelineHazardous substances</v>
      </c>
      <c r="D966" s="461" t="s">
        <v>167</v>
      </c>
      <c r="F966" s="1" t="s">
        <v>117</v>
      </c>
      <c r="H966" s="1" t="e">
        <f t="shared" si="19"/>
        <v>#REF!</v>
      </c>
      <c r="I966" s="1" t="e">
        <v>#N/A</v>
      </c>
      <c r="J966" s="499">
        <v>1</v>
      </c>
    </row>
    <row r="967" spans="1:10" ht="15.75" customHeight="1">
      <c r="A967" s="1" t="s">
        <v>128</v>
      </c>
      <c r="B967" s="3" t="s">
        <v>246</v>
      </c>
      <c r="C967" s="1" t="str">
        <f t="shared" si="17"/>
        <v>Energy and Water Resources: Natural Resources Transportation Companies: Water PipelineHazardous substances</v>
      </c>
      <c r="D967" s="461" t="s">
        <v>168</v>
      </c>
      <c r="F967" s="1" t="s">
        <v>117</v>
      </c>
      <c r="H967" s="1" t="e">
        <f t="shared" si="19"/>
        <v>#REF!</v>
      </c>
      <c r="I967" s="1" t="e">
        <v>#N/A</v>
      </c>
      <c r="J967" s="499">
        <v>0</v>
      </c>
    </row>
    <row r="968" spans="1:10" ht="15.75" customHeight="1">
      <c r="A968" s="1" t="s">
        <v>128</v>
      </c>
      <c r="B968" s="3">
        <v>199</v>
      </c>
      <c r="C968" s="1" t="str">
        <f t="shared" si="17"/>
        <v>Energy and Water Resources: Other: Hazardous substances</v>
      </c>
      <c r="D968" s="1" t="s">
        <v>764</v>
      </c>
      <c r="F968" s="1" t="s">
        <v>117</v>
      </c>
      <c r="H968" s="1" t="e">
        <f t="shared" si="19"/>
        <v>#REF!</v>
      </c>
      <c r="I968" s="1" t="e">
        <v>#N/A</v>
      </c>
      <c r="J968" s="499">
        <v>2</v>
      </c>
    </row>
    <row r="969" spans="1:10" ht="15.75" customHeight="1">
      <c r="A969" s="1" t="s">
        <v>128</v>
      </c>
      <c r="B969" s="3">
        <v>156</v>
      </c>
      <c r="C969" s="1" t="str">
        <f t="shared" si="17"/>
        <v>Environmental ServicesHazardous substances</v>
      </c>
      <c r="D969" s="461" t="s">
        <v>169</v>
      </c>
      <c r="F969" s="1" t="s">
        <v>117</v>
      </c>
      <c r="H969" s="1" t="e">
        <f t="shared" si="19"/>
        <v>#REF!</v>
      </c>
      <c r="I969" s="1" t="e">
        <v>#N/A</v>
      </c>
      <c r="J969" s="499">
        <v>1</v>
      </c>
    </row>
    <row r="970" spans="1:10" ht="15.75" customHeight="1">
      <c r="A970" s="1" t="s">
        <v>128</v>
      </c>
      <c r="B970" s="3">
        <v>79</v>
      </c>
      <c r="C970" s="1" t="str">
        <f t="shared" si="17"/>
        <v>Environmental Services: Environmental ManagementHazardous substances</v>
      </c>
      <c r="D970" s="461" t="s">
        <v>170</v>
      </c>
      <c r="F970" s="1" t="s">
        <v>117</v>
      </c>
      <c r="H970" s="1" t="e">
        <f t="shared" si="19"/>
        <v>#REF!</v>
      </c>
      <c r="I970" s="1" t="e">
        <v>#N/A</v>
      </c>
      <c r="J970" s="499">
        <v>0</v>
      </c>
    </row>
    <row r="971" spans="1:10" ht="15.75" customHeight="1">
      <c r="A971" s="1" t="s">
        <v>128</v>
      </c>
      <c r="B971" s="3">
        <v>200</v>
      </c>
      <c r="C971" s="1" t="str">
        <f t="shared" si="17"/>
        <v>Environmental Services: Environmental Management: Carbon CaptureHazardous substances</v>
      </c>
      <c r="D971" s="1" t="s">
        <v>171</v>
      </c>
      <c r="F971" s="1" t="s">
        <v>117</v>
      </c>
      <c r="H971" s="1">
        <v>0</v>
      </c>
      <c r="I971" s="1" t="e">
        <v>#N/A</v>
      </c>
      <c r="J971" s="499">
        <v>0.5</v>
      </c>
    </row>
    <row r="972" spans="1:10" ht="15.75" customHeight="1">
      <c r="A972" s="1" t="s">
        <v>128</v>
      </c>
      <c r="B972" s="3">
        <v>125</v>
      </c>
      <c r="C972" s="1" t="str">
        <f t="shared" si="17"/>
        <v>Environmental Services: Environmental Management: Coastal and Riverine LocksHazardous substances</v>
      </c>
      <c r="D972" s="461" t="s">
        <v>172</v>
      </c>
      <c r="F972" s="1" t="s">
        <v>117</v>
      </c>
      <c r="H972" s="1" t="e">
        <f t="shared" ref="H972:H977" si="20">VLOOKUP(D972,#REF!,5,FALSE)</f>
        <v>#REF!</v>
      </c>
      <c r="I972" s="1" t="e">
        <v>#N/A</v>
      </c>
      <c r="J972" s="499">
        <v>0</v>
      </c>
    </row>
    <row r="973" spans="1:10" ht="15.75" customHeight="1">
      <c r="A973" s="1" t="s">
        <v>128</v>
      </c>
      <c r="B973" s="3">
        <v>157</v>
      </c>
      <c r="C973" s="1" t="str">
        <f t="shared" si="17"/>
        <v>Environmental Services: Environmental Management: Energy EfficiencyHazardous substances</v>
      </c>
      <c r="D973" s="461" t="s">
        <v>173</v>
      </c>
      <c r="F973" s="1" t="s">
        <v>117</v>
      </c>
      <c r="H973" s="1" t="e">
        <f t="shared" si="20"/>
        <v>#REF!</v>
      </c>
      <c r="I973" s="1" t="e">
        <v>#N/A</v>
      </c>
      <c r="J973" s="499">
        <v>0</v>
      </c>
    </row>
    <row r="974" spans="1:10" ht="15.75" customHeight="1">
      <c r="A974" s="1" t="s">
        <v>128</v>
      </c>
      <c r="B974" s="3">
        <v>92</v>
      </c>
      <c r="C974" s="1" t="str">
        <f t="shared" si="17"/>
        <v>Environmental Services: Environmental Management: Flood ControlHazardous substances</v>
      </c>
      <c r="D974" s="461" t="s">
        <v>334</v>
      </c>
      <c r="F974" s="1" t="s">
        <v>117</v>
      </c>
      <c r="H974" s="1" t="e">
        <f t="shared" si="20"/>
        <v>#REF!</v>
      </c>
      <c r="I974" s="1" t="e">
        <v>#N/A</v>
      </c>
      <c r="J974" s="499">
        <v>0</v>
      </c>
    </row>
    <row r="975" spans="1:10" ht="15.75" customHeight="1">
      <c r="A975" s="1" t="s">
        <v>128</v>
      </c>
      <c r="B975" s="3">
        <v>94</v>
      </c>
      <c r="C975" s="1" t="str">
        <f t="shared" si="17"/>
        <v>Environmental Services: Environmental Management: OtherHazardous substances</v>
      </c>
      <c r="D975" s="461" t="s">
        <v>176</v>
      </c>
      <c r="F975" s="1" t="s">
        <v>117</v>
      </c>
      <c r="H975" s="1" t="e">
        <f t="shared" si="20"/>
        <v>#REF!</v>
      </c>
      <c r="I975" s="1" t="e">
        <v>#N/A</v>
      </c>
      <c r="J975" s="499">
        <v>0</v>
      </c>
    </row>
    <row r="976" spans="1:10" ht="15.75" customHeight="1">
      <c r="A976" s="1" t="s">
        <v>128</v>
      </c>
      <c r="B976" s="3">
        <v>203</v>
      </c>
      <c r="C976" s="1" t="str">
        <f t="shared" si="17"/>
        <v>Environmental Services: Other: Hazardous substances</v>
      </c>
      <c r="D976" s="1" t="s">
        <v>765</v>
      </c>
      <c r="F976" s="1" t="s">
        <v>117</v>
      </c>
      <c r="H976" s="1" t="e">
        <f t="shared" si="20"/>
        <v>#REF!</v>
      </c>
      <c r="I976" s="1" t="e">
        <v>#N/A</v>
      </c>
      <c r="J976" s="499">
        <v>1</v>
      </c>
    </row>
    <row r="977" spans="1:10" ht="15.75" customHeight="1">
      <c r="A977" s="1" t="s">
        <v>128</v>
      </c>
      <c r="B977" s="3">
        <v>89</v>
      </c>
      <c r="C977" s="1" t="str">
        <f t="shared" si="17"/>
        <v>Environmental Services: Waste TreatmentHazardous substances</v>
      </c>
      <c r="D977" s="461" t="s">
        <v>177</v>
      </c>
      <c r="F977" s="1" t="s">
        <v>117</v>
      </c>
      <c r="H977" s="1" t="e">
        <f t="shared" si="20"/>
        <v>#REF!</v>
      </c>
      <c r="I977" s="1" t="e">
        <v>#N/A</v>
      </c>
      <c r="J977" s="499">
        <v>1</v>
      </c>
    </row>
    <row r="978" spans="1:10" ht="15.75" customHeight="1">
      <c r="A978" s="1" t="s">
        <v>128</v>
      </c>
      <c r="B978" s="3">
        <v>158</v>
      </c>
      <c r="C978" s="1" t="str">
        <f t="shared" si="17"/>
        <v>Environmental Services: Waste Treatment: Gaseous Waste TreatmentHazardous substances</v>
      </c>
      <c r="D978" s="1" t="s">
        <v>178</v>
      </c>
      <c r="F978" s="1" t="s">
        <v>117</v>
      </c>
      <c r="H978" s="1">
        <v>1</v>
      </c>
      <c r="I978" s="1" t="e">
        <v>#N/A</v>
      </c>
      <c r="J978" s="499">
        <v>1</v>
      </c>
    </row>
    <row r="979" spans="1:10" ht="15.75" customHeight="1">
      <c r="A979" s="1" t="s">
        <v>128</v>
      </c>
      <c r="B979" s="3">
        <v>98</v>
      </c>
      <c r="C979" s="1" t="str">
        <f t="shared" si="17"/>
        <v>Environmental Services: Waste Treatment: Hazardous Waste TreatmentHazardous substances</v>
      </c>
      <c r="D979" s="462" t="s">
        <v>179</v>
      </c>
      <c r="F979" s="1" t="s">
        <v>117</v>
      </c>
      <c r="H979" s="1" t="e">
        <f>VLOOKUP(D979,#REF!,5,FALSE)</f>
        <v>#REF!</v>
      </c>
      <c r="I979" s="1" t="e">
        <v>#N/A</v>
      </c>
      <c r="J979" s="499">
        <v>2</v>
      </c>
    </row>
    <row r="980" spans="1:10" ht="15.75" customHeight="1">
      <c r="A980" s="1" t="s">
        <v>128</v>
      </c>
      <c r="B980" s="3" t="s">
        <v>261</v>
      </c>
      <c r="C980" s="1" t="str">
        <f t="shared" si="17"/>
        <v>Environmental Services: Waste Treatment: Non-Hazardous Waste TreatmentHazardous substances</v>
      </c>
      <c r="D980" s="461" t="s">
        <v>180</v>
      </c>
      <c r="F980" s="1" t="s">
        <v>117</v>
      </c>
      <c r="H980" s="1" t="e">
        <f>VLOOKUP(D980,#REF!,5,FALSE)</f>
        <v>#REF!</v>
      </c>
      <c r="I980" s="1" t="e">
        <v>#N/A</v>
      </c>
      <c r="J980" s="499">
        <v>0</v>
      </c>
    </row>
    <row r="981" spans="1:10" ht="15.75" customHeight="1">
      <c r="A981" s="1" t="s">
        <v>128</v>
      </c>
      <c r="B981" s="3">
        <v>162</v>
      </c>
      <c r="C981" s="1" t="str">
        <f t="shared" si="17"/>
        <v>Environmental Services: Waste Treatment: OtherHazardous substances</v>
      </c>
      <c r="D981" s="463" t="s">
        <v>181</v>
      </c>
      <c r="F981" s="1" t="s">
        <v>117</v>
      </c>
      <c r="H981" s="1" t="e">
        <f>VLOOKUP(D981,#REF!,5,FALSE)</f>
        <v>#REF!</v>
      </c>
      <c r="I981" s="1" t="e">
        <v>#N/A</v>
      </c>
      <c r="J981" s="499">
        <v>1</v>
      </c>
    </row>
    <row r="982" spans="1:10" ht="15.75" customHeight="1">
      <c r="A982" s="1" t="s">
        <v>128</v>
      </c>
      <c r="B982" s="3">
        <v>161</v>
      </c>
      <c r="C982" s="1" t="str">
        <f t="shared" si="17"/>
        <v>Environmental Services: Waste Treatment: Waste IncinerationHazardous substances</v>
      </c>
      <c r="D982" s="1" t="s">
        <v>182</v>
      </c>
      <c r="F982" s="1" t="s">
        <v>117</v>
      </c>
      <c r="H982" s="1">
        <v>1</v>
      </c>
      <c r="I982" s="1" t="e">
        <v>#N/A</v>
      </c>
      <c r="J982" s="499">
        <v>1</v>
      </c>
    </row>
    <row r="983" spans="1:10" ht="15.75" customHeight="1">
      <c r="A983" s="1" t="s">
        <v>128</v>
      </c>
      <c r="B983" s="3">
        <v>201</v>
      </c>
      <c r="C983" s="1" t="str">
        <f t="shared" si="17"/>
        <v>Environmental Services: Waste Treatment: Waste-to-Power GenerationHazardous substances</v>
      </c>
      <c r="D983" s="461" t="s">
        <v>183</v>
      </c>
      <c r="F983" s="1" t="s">
        <v>117</v>
      </c>
      <c r="H983" s="1" t="e">
        <f t="shared" ref="H983:H994" si="21">VLOOKUP(D983,#REF!,5,FALSE)</f>
        <v>#REF!</v>
      </c>
      <c r="I983" s="1" t="e">
        <v>#N/A</v>
      </c>
      <c r="J983" s="499">
        <v>1</v>
      </c>
    </row>
    <row r="984" spans="1:10" ht="15.75" customHeight="1">
      <c r="A984" s="1" t="s">
        <v>128</v>
      </c>
      <c r="B984" s="3">
        <v>160</v>
      </c>
      <c r="C984" s="1" t="str">
        <f t="shared" si="17"/>
        <v>Environmental Services: WasteWater TreatmentHazardous substances</v>
      </c>
      <c r="D984" s="461" t="s">
        <v>184</v>
      </c>
      <c r="F984" s="1" t="s">
        <v>117</v>
      </c>
      <c r="H984" s="1" t="e">
        <f t="shared" si="21"/>
        <v>#REF!</v>
      </c>
      <c r="I984" s="1" t="e">
        <v>#N/A</v>
      </c>
      <c r="J984" s="499">
        <v>2</v>
      </c>
    </row>
    <row r="985" spans="1:10" ht="15.75" customHeight="1">
      <c r="A985" s="1" t="s">
        <v>128</v>
      </c>
      <c r="B985" s="3">
        <v>159</v>
      </c>
      <c r="C985" s="1" t="str">
        <f t="shared" si="17"/>
        <v>Environmental Services: WasteWater Treatment: Industrial WasteWater Treatment and ReuseHazardous substances</v>
      </c>
      <c r="D985" s="461" t="s">
        <v>185</v>
      </c>
      <c r="F985" s="1" t="s">
        <v>117</v>
      </c>
      <c r="H985" s="1" t="e">
        <f t="shared" si="21"/>
        <v>#REF!</v>
      </c>
      <c r="I985" s="1" t="e">
        <v>#N/A</v>
      </c>
      <c r="J985" s="499">
        <v>2</v>
      </c>
    </row>
    <row r="986" spans="1:10" ht="15.75" customHeight="1">
      <c r="A986" s="1" t="s">
        <v>128</v>
      </c>
      <c r="B986" s="3">
        <v>228</v>
      </c>
      <c r="C986" s="1" t="str">
        <f t="shared" si="17"/>
        <v>Environmental Services: WasteWater Treatment: OtherHazardous substances</v>
      </c>
      <c r="D986" s="461" t="s">
        <v>186</v>
      </c>
      <c r="F986" s="1" t="s">
        <v>117</v>
      </c>
      <c r="H986" s="1" t="e">
        <f t="shared" si="21"/>
        <v>#REF!</v>
      </c>
      <c r="I986" s="1" t="e">
        <v>#N/A</v>
      </c>
      <c r="J986" s="499">
        <v>2</v>
      </c>
    </row>
    <row r="987" spans="1:10" ht="15.75" customHeight="1">
      <c r="A987" s="1" t="s">
        <v>128</v>
      </c>
      <c r="B987" s="3">
        <v>126</v>
      </c>
      <c r="C987" s="1" t="str">
        <f t="shared" si="17"/>
        <v>Environmental Services: WasteWater Treatment: Residential WasteWater Treatment and ReuseHazardous substances</v>
      </c>
      <c r="D987" s="461" t="s">
        <v>187</v>
      </c>
      <c r="F987" s="1" t="s">
        <v>117</v>
      </c>
      <c r="H987" s="1" t="e">
        <f t="shared" si="21"/>
        <v>#REF!</v>
      </c>
      <c r="I987" s="1" t="e">
        <v>#N/A</v>
      </c>
      <c r="J987" s="499">
        <v>2</v>
      </c>
    </row>
    <row r="988" spans="1:10" ht="15.75" customHeight="1">
      <c r="A988" s="1" t="s">
        <v>128</v>
      </c>
      <c r="B988" s="3">
        <v>88</v>
      </c>
      <c r="C988" s="1" t="str">
        <f t="shared" si="17"/>
        <v>Environmental Services: Water Supply and TreatmentHazardous substances</v>
      </c>
      <c r="D988" s="461" t="s">
        <v>188</v>
      </c>
      <c r="F988" s="1" t="s">
        <v>117</v>
      </c>
      <c r="H988" s="1" t="e">
        <f t="shared" si="21"/>
        <v>#REF!</v>
      </c>
      <c r="I988" s="1" t="e">
        <v>#N/A</v>
      </c>
      <c r="J988" s="499">
        <v>1</v>
      </c>
    </row>
    <row r="989" spans="1:10" ht="15.75" customHeight="1">
      <c r="A989" s="1" t="s">
        <v>128</v>
      </c>
      <c r="B989" s="3">
        <v>87</v>
      </c>
      <c r="C989" s="1" t="str">
        <f t="shared" si="17"/>
        <v>Environmental Services: Water Supply and Treatment: Industrial Water TreatmentHazardous substances</v>
      </c>
      <c r="D989" s="461" t="s">
        <v>189</v>
      </c>
      <c r="F989" s="1" t="s">
        <v>117</v>
      </c>
      <c r="H989" s="1" t="e">
        <f t="shared" si="21"/>
        <v>#REF!</v>
      </c>
      <c r="I989" s="1" t="e">
        <v>#N/A</v>
      </c>
      <c r="J989" s="499">
        <v>1</v>
      </c>
    </row>
    <row r="990" spans="1:10" ht="15.75" customHeight="1">
      <c r="A990" s="1" t="s">
        <v>128</v>
      </c>
      <c r="B990" s="3">
        <v>202</v>
      </c>
      <c r="C990" s="1" t="str">
        <f t="shared" si="17"/>
        <v>Environmental Services: Water Supply and Treatment: OtherHazardous substances</v>
      </c>
      <c r="D990" s="461" t="s">
        <v>190</v>
      </c>
      <c r="F990" s="1" t="s">
        <v>117</v>
      </c>
      <c r="H990" s="1" t="e">
        <f t="shared" si="21"/>
        <v>#REF!</v>
      </c>
      <c r="I990" s="1" t="e">
        <v>#N/A</v>
      </c>
      <c r="J990" s="499">
        <v>1</v>
      </c>
    </row>
    <row r="991" spans="1:10" ht="15.75" customHeight="1">
      <c r="A991" s="1" t="s">
        <v>128</v>
      </c>
      <c r="B991" s="3">
        <v>101</v>
      </c>
      <c r="C991" s="1" t="str">
        <f t="shared" si="17"/>
        <v>Environmental Services: Water Supply and Treatment: Potable Water TreatmentHazardous substances</v>
      </c>
      <c r="D991" s="461" t="s">
        <v>191</v>
      </c>
      <c r="F991" s="1" t="s">
        <v>117</v>
      </c>
      <c r="H991" s="1" t="e">
        <f t="shared" si="21"/>
        <v>#REF!</v>
      </c>
      <c r="I991" s="1" t="e">
        <v>#N/A</v>
      </c>
      <c r="J991" s="499">
        <v>1</v>
      </c>
    </row>
    <row r="992" spans="1:10" ht="15.75" customHeight="1">
      <c r="A992" s="1" t="s">
        <v>128</v>
      </c>
      <c r="B992" s="3" t="s">
        <v>275</v>
      </c>
      <c r="C992" s="1" t="str">
        <f t="shared" si="17"/>
        <v>Environmental Services: Water Supply and Treatment: Sea Water DesalinationHazardous substances</v>
      </c>
      <c r="D992" s="461" t="s">
        <v>192</v>
      </c>
      <c r="F992" s="1" t="s">
        <v>117</v>
      </c>
      <c r="H992" s="1" t="e">
        <f t="shared" si="21"/>
        <v>#REF!</v>
      </c>
      <c r="I992" s="1" t="e">
        <v>#N/A</v>
      </c>
      <c r="J992" s="499">
        <v>1</v>
      </c>
    </row>
    <row r="993" spans="1:10" ht="15.75" customHeight="1">
      <c r="A993" s="1" t="s">
        <v>128</v>
      </c>
      <c r="B993" s="3" t="s">
        <v>277</v>
      </c>
      <c r="C993" s="1" t="str">
        <f t="shared" si="17"/>
        <v>Environmental Services: Water Supply and Treatment: Water Supply DamsHazardous substances</v>
      </c>
      <c r="D993" s="461" t="s">
        <v>193</v>
      </c>
      <c r="F993" s="1" t="s">
        <v>117</v>
      </c>
      <c r="H993" s="1" t="e">
        <f t="shared" si="21"/>
        <v>#REF!</v>
      </c>
      <c r="I993" s="1" t="e">
        <v>#N/A</v>
      </c>
      <c r="J993" s="499">
        <v>0</v>
      </c>
    </row>
    <row r="994" spans="1:10" ht="15.75" customHeight="1">
      <c r="A994" s="1" t="s">
        <v>128</v>
      </c>
      <c r="B994" s="3" t="s">
        <v>279</v>
      </c>
      <c r="C994" s="1" t="str">
        <f t="shared" si="17"/>
        <v>Network UtilitiesHazardous substances</v>
      </c>
      <c r="D994" s="461" t="s">
        <v>194</v>
      </c>
      <c r="F994" s="1" t="s">
        <v>117</v>
      </c>
      <c r="H994" s="1" t="e">
        <f t="shared" si="21"/>
        <v>#REF!</v>
      </c>
      <c r="I994" s="1" t="e">
        <v>#N/A</v>
      </c>
      <c r="J994" s="499">
        <v>1</v>
      </c>
    </row>
    <row r="995" spans="1:10" ht="15.75" customHeight="1">
      <c r="A995" s="1" t="s">
        <v>128</v>
      </c>
      <c r="B995" s="3">
        <v>196</v>
      </c>
      <c r="C995" s="1" t="str">
        <f t="shared" si="17"/>
        <v>Network Utilities: Data Distribution CompaniesHazardous substances</v>
      </c>
      <c r="D995" s="1" t="s">
        <v>195</v>
      </c>
      <c r="F995" s="1" t="s">
        <v>117</v>
      </c>
      <c r="H995" s="1">
        <v>0</v>
      </c>
      <c r="I995" s="1" t="e">
        <v>#N/A</v>
      </c>
      <c r="J995" s="499">
        <v>0</v>
      </c>
    </row>
    <row r="996" spans="1:10" ht="15.75" customHeight="1">
      <c r="A996" s="1" t="s">
        <v>128</v>
      </c>
      <c r="B996" s="3">
        <v>207</v>
      </c>
      <c r="C996" s="1" t="str">
        <f t="shared" si="17"/>
        <v>Network Utilities: Data Distribution Companies: Data Distribution NetworkHazardous substances</v>
      </c>
      <c r="D996" s="1" t="s">
        <v>196</v>
      </c>
      <c r="F996" s="1" t="s">
        <v>117</v>
      </c>
      <c r="H996" s="1">
        <v>0</v>
      </c>
      <c r="I996" s="1" t="e">
        <v>#N/A</v>
      </c>
      <c r="J996" s="499">
        <v>0</v>
      </c>
    </row>
    <row r="997" spans="1:10" ht="15.75" customHeight="1">
      <c r="A997" s="1" t="s">
        <v>128</v>
      </c>
      <c r="B997" s="3">
        <v>132</v>
      </c>
      <c r="C997" s="1" t="str">
        <f t="shared" si="17"/>
        <v>Network Utilities: Data Distribution Companies: OtherHazardous substances</v>
      </c>
      <c r="D997" s="1" t="s">
        <v>197</v>
      </c>
      <c r="F997" s="1" t="s">
        <v>117</v>
      </c>
      <c r="H997" s="1">
        <v>0</v>
      </c>
      <c r="I997" s="1" t="e">
        <v>#N/A</v>
      </c>
      <c r="J997" s="499">
        <v>0</v>
      </c>
    </row>
    <row r="998" spans="1:10" ht="15.75" customHeight="1">
      <c r="A998" s="1" t="s">
        <v>128</v>
      </c>
      <c r="B998" s="3">
        <v>171</v>
      </c>
      <c r="C998" s="1" t="str">
        <f t="shared" si="17"/>
        <v>Network Utilities: District Cooling/Heating CompaniesHazardous substances</v>
      </c>
      <c r="D998" s="461" t="s">
        <v>198</v>
      </c>
      <c r="F998" s="1" t="s">
        <v>117</v>
      </c>
      <c r="H998" s="1" t="e">
        <f t="shared" ref="H998:H1072" si="22">VLOOKUP(D998,#REF!,5,FALSE)</f>
        <v>#REF!</v>
      </c>
      <c r="I998" s="1" t="e">
        <v>#N/A</v>
      </c>
      <c r="J998" s="499">
        <v>1</v>
      </c>
    </row>
    <row r="999" spans="1:10" ht="15.75" customHeight="1">
      <c r="A999" s="1" t="s">
        <v>128</v>
      </c>
      <c r="B999" s="3">
        <v>172</v>
      </c>
      <c r="C999" s="1" t="str">
        <f t="shared" si="17"/>
        <v>Network Utilities: District Cooling/Heating Companies: District Cooling/Heating NetworkHazardous substances</v>
      </c>
      <c r="D999" s="461" t="s">
        <v>199</v>
      </c>
      <c r="F999" s="1" t="s">
        <v>117</v>
      </c>
      <c r="H999" s="1" t="e">
        <f t="shared" si="22"/>
        <v>#REF!</v>
      </c>
      <c r="I999" s="1" t="e">
        <v>#N/A</v>
      </c>
      <c r="J999" s="499">
        <v>1</v>
      </c>
    </row>
    <row r="1000" spans="1:10" ht="15.75" customHeight="1">
      <c r="A1000" s="1" t="s">
        <v>128</v>
      </c>
      <c r="B1000" s="3" t="s">
        <v>287</v>
      </c>
      <c r="C1000" s="1" t="str">
        <f t="shared" si="17"/>
        <v>Network Utilities: District Cooling/Heating Companies: OtherHazardous substances</v>
      </c>
      <c r="D1000" s="461" t="s">
        <v>200</v>
      </c>
      <c r="F1000" s="1" t="s">
        <v>117</v>
      </c>
      <c r="H1000" s="1" t="e">
        <f t="shared" si="22"/>
        <v>#REF!</v>
      </c>
      <c r="I1000" s="1" t="e">
        <v>#N/A</v>
      </c>
      <c r="J1000" s="499">
        <v>1</v>
      </c>
    </row>
    <row r="1001" spans="1:10" ht="15.75" customHeight="1">
      <c r="A1001" s="1" t="s">
        <v>128</v>
      </c>
      <c r="B1001" s="3">
        <v>174</v>
      </c>
      <c r="C1001" s="1" t="str">
        <f t="shared" si="17"/>
        <v>Network Utilities: Electricity Distribution CompaniesHazardous substances</v>
      </c>
      <c r="D1001" s="461" t="s">
        <v>201</v>
      </c>
      <c r="F1001" s="1" t="s">
        <v>117</v>
      </c>
      <c r="H1001" s="1" t="e">
        <f t="shared" si="22"/>
        <v>#REF!</v>
      </c>
      <c r="I1001" s="1" t="e">
        <v>#N/A</v>
      </c>
      <c r="J1001" s="499">
        <v>0.5</v>
      </c>
    </row>
    <row r="1002" spans="1:10" ht="15.75" customHeight="1">
      <c r="A1002" s="1" t="s">
        <v>128</v>
      </c>
      <c r="B1002" s="3">
        <v>175</v>
      </c>
      <c r="C1002" s="1" t="str">
        <f t="shared" si="17"/>
        <v>Network Utilities: Electricity Distribution Companies: Electric vehicle chargingHazardous substances</v>
      </c>
      <c r="D1002" s="461" t="s">
        <v>202</v>
      </c>
      <c r="F1002" s="1" t="s">
        <v>117</v>
      </c>
      <c r="H1002" s="1" t="e">
        <f t="shared" si="22"/>
        <v>#REF!</v>
      </c>
      <c r="I1002" s="1" t="e">
        <v>#N/A</v>
      </c>
      <c r="J1002" s="499">
        <v>0.5</v>
      </c>
    </row>
    <row r="1003" spans="1:10" ht="15.75" customHeight="1">
      <c r="A1003" s="1" t="s">
        <v>128</v>
      </c>
      <c r="B1003" s="3">
        <v>173</v>
      </c>
      <c r="C1003" s="1" t="str">
        <f t="shared" si="17"/>
        <v>Network Utilities: Electricity Distribution Companies: Electricity Distribution NetworkHazardous substances</v>
      </c>
      <c r="D1003" s="461" t="s">
        <v>203</v>
      </c>
      <c r="F1003" s="1" t="s">
        <v>117</v>
      </c>
      <c r="H1003" s="1" t="e">
        <f t="shared" si="22"/>
        <v>#REF!</v>
      </c>
      <c r="I1003" s="1" t="e">
        <v>#N/A</v>
      </c>
      <c r="J1003" s="499">
        <v>1</v>
      </c>
    </row>
    <row r="1004" spans="1:10" ht="15.75" customHeight="1">
      <c r="A1004" s="1" t="s">
        <v>128</v>
      </c>
      <c r="B1004" s="3">
        <v>176</v>
      </c>
      <c r="C1004" s="1" t="str">
        <f t="shared" si="17"/>
        <v>Network Utilities: Electricity Distribution Companies: OtherHazardous substances</v>
      </c>
      <c r="D1004" s="461" t="s">
        <v>204</v>
      </c>
      <c r="F1004" s="1" t="s">
        <v>117</v>
      </c>
      <c r="H1004" s="1" t="e">
        <f t="shared" si="22"/>
        <v>#REF!</v>
      </c>
      <c r="I1004" s="1" t="e">
        <v>#N/A</v>
      </c>
      <c r="J1004" s="499">
        <v>0.5</v>
      </c>
    </row>
    <row r="1005" spans="1:10" ht="15.75" customHeight="1">
      <c r="A1005" s="1" t="s">
        <v>128</v>
      </c>
      <c r="B1005" s="3">
        <v>190</v>
      </c>
      <c r="C1005" s="1" t="str">
        <f t="shared" si="17"/>
        <v>Network Utilities: Electricity Transmission CompaniesHazardous substances</v>
      </c>
      <c r="D1005" s="461" t="s">
        <v>205</v>
      </c>
      <c r="F1005" s="1" t="s">
        <v>117</v>
      </c>
      <c r="H1005" s="1" t="e">
        <f t="shared" si="22"/>
        <v>#REF!</v>
      </c>
      <c r="I1005" s="1" t="e">
        <v>#N/A</v>
      </c>
      <c r="J1005" s="499">
        <v>1</v>
      </c>
    </row>
    <row r="1006" spans="1:10" ht="15.75" customHeight="1">
      <c r="A1006" s="1" t="s">
        <v>128</v>
      </c>
      <c r="B1006" s="3">
        <v>197</v>
      </c>
      <c r="C1006" s="1" t="str">
        <f t="shared" si="17"/>
        <v>Network Utilities: Electricity Transmission Companies: Electricity Transmission NetworkHazardous substances</v>
      </c>
      <c r="D1006" s="461" t="s">
        <v>206</v>
      </c>
      <c r="F1006" s="1" t="s">
        <v>117</v>
      </c>
      <c r="H1006" s="1" t="e">
        <f t="shared" si="22"/>
        <v>#REF!</v>
      </c>
      <c r="I1006" s="1" t="e">
        <v>#N/A</v>
      </c>
      <c r="J1006" s="499">
        <v>1</v>
      </c>
    </row>
    <row r="1007" spans="1:10" ht="15.75" customHeight="1">
      <c r="A1007" s="1" t="s">
        <v>128</v>
      </c>
      <c r="B1007" s="3">
        <v>189</v>
      </c>
      <c r="C1007" s="1" t="str">
        <f t="shared" si="17"/>
        <v>Network Utilities: Electricity Transmission Companies: OtherHazardous substances</v>
      </c>
      <c r="D1007" s="461" t="s">
        <v>207</v>
      </c>
      <c r="F1007" s="1" t="s">
        <v>117</v>
      </c>
      <c r="H1007" s="1" t="e">
        <f t="shared" si="22"/>
        <v>#REF!</v>
      </c>
      <c r="I1007" s="1" t="e">
        <v>#N/A</v>
      </c>
      <c r="J1007" s="499">
        <v>1</v>
      </c>
    </row>
    <row r="1008" spans="1:10" ht="15.75" customHeight="1">
      <c r="A1008" s="1" t="s">
        <v>128</v>
      </c>
      <c r="B1008" s="3">
        <v>208</v>
      </c>
      <c r="C1008" s="1" t="str">
        <f t="shared" si="17"/>
        <v>Network Utilities: Gas Distribution CompaniesHazardous substances</v>
      </c>
      <c r="D1008" s="461" t="s">
        <v>208</v>
      </c>
      <c r="F1008" s="1" t="s">
        <v>117</v>
      </c>
      <c r="H1008" s="1" t="e">
        <f t="shared" si="22"/>
        <v>#REF!</v>
      </c>
      <c r="I1008" s="1" t="e">
        <v>#N/A</v>
      </c>
      <c r="J1008" s="499">
        <v>1</v>
      </c>
    </row>
    <row r="1009" spans="1:10" ht="15.75" customHeight="1">
      <c r="A1009" s="1" t="s">
        <v>128</v>
      </c>
      <c r="B1009" s="3" t="s">
        <v>299</v>
      </c>
      <c r="C1009" s="1" t="str">
        <f t="shared" si="17"/>
        <v>Network Utilities: Gas Distribution Companies: Gas Distribution NetworkHazardous substances</v>
      </c>
      <c r="D1009" s="461" t="s">
        <v>209</v>
      </c>
      <c r="F1009" s="1" t="s">
        <v>117</v>
      </c>
      <c r="H1009" s="1" t="e">
        <f t="shared" si="22"/>
        <v>#REF!</v>
      </c>
      <c r="I1009" s="1" t="e">
        <v>#N/A</v>
      </c>
      <c r="J1009" s="499">
        <v>1</v>
      </c>
    </row>
    <row r="1010" spans="1:10" ht="15.75" customHeight="1">
      <c r="A1010" s="1" t="s">
        <v>128</v>
      </c>
      <c r="B1010" s="3">
        <v>72</v>
      </c>
      <c r="C1010" s="1" t="str">
        <f t="shared" si="17"/>
        <v>Network Utilities: Gas Distribution Companies: OtherHazardous substances</v>
      </c>
      <c r="D1010" s="461" t="s">
        <v>210</v>
      </c>
      <c r="F1010" s="1" t="s">
        <v>117</v>
      </c>
      <c r="H1010" s="1" t="e">
        <f t="shared" si="22"/>
        <v>#REF!</v>
      </c>
      <c r="I1010" s="1" t="e">
        <v>#N/A</v>
      </c>
      <c r="J1010" s="499">
        <v>1</v>
      </c>
    </row>
    <row r="1011" spans="1:10" ht="15.75" customHeight="1">
      <c r="A1011" s="1" t="s">
        <v>128</v>
      </c>
      <c r="B1011" s="3">
        <v>73</v>
      </c>
      <c r="C1011" s="1" t="str">
        <f t="shared" si="17"/>
        <v>Network Utilities: Other: Hazardous substances</v>
      </c>
      <c r="D1011" s="1" t="s">
        <v>766</v>
      </c>
      <c r="F1011" s="1" t="s">
        <v>117</v>
      </c>
      <c r="H1011" s="1" t="e">
        <f t="shared" si="22"/>
        <v>#REF!</v>
      </c>
      <c r="I1011" s="1" t="e">
        <v>#N/A</v>
      </c>
      <c r="J1011" s="499">
        <v>1</v>
      </c>
    </row>
    <row r="1012" spans="1:10" ht="15.75" customHeight="1">
      <c r="A1012" s="1" t="s">
        <v>128</v>
      </c>
      <c r="B1012" s="3">
        <v>74</v>
      </c>
      <c r="C1012" s="1" t="str">
        <f t="shared" si="17"/>
        <v>Network Utilities: Water and Sewerage CompaniesHazardous substances</v>
      </c>
      <c r="D1012" s="461" t="s">
        <v>211</v>
      </c>
      <c r="F1012" s="1" t="s">
        <v>117</v>
      </c>
      <c r="H1012" s="1" t="e">
        <f t="shared" si="22"/>
        <v>#REF!</v>
      </c>
      <c r="I1012" s="1" t="e">
        <v>#N/A</v>
      </c>
      <c r="J1012" s="499">
        <v>1</v>
      </c>
    </row>
    <row r="1013" spans="1:10" ht="15.75" customHeight="1">
      <c r="A1013" s="1" t="s">
        <v>128</v>
      </c>
      <c r="B1013" s="3">
        <v>75</v>
      </c>
      <c r="C1013" s="1" t="str">
        <f t="shared" si="17"/>
        <v>Network Utilities: Water and Sewerage Companies: OtherHazardous substances</v>
      </c>
      <c r="D1013" s="461" t="s">
        <v>212</v>
      </c>
      <c r="F1013" s="1" t="s">
        <v>117</v>
      </c>
      <c r="H1013" s="1" t="e">
        <f t="shared" si="22"/>
        <v>#REF!</v>
      </c>
      <c r="I1013" s="1" t="e">
        <v>#N/A</v>
      </c>
      <c r="J1013" s="499">
        <v>1</v>
      </c>
    </row>
    <row r="1014" spans="1:10" ht="15.75" customHeight="1">
      <c r="A1014" s="1" t="s">
        <v>128</v>
      </c>
      <c r="B1014" s="3">
        <v>230</v>
      </c>
      <c r="C1014" s="1" t="str">
        <f t="shared" si="17"/>
        <v>Network Utilities: Water and Sewerage Companies: Water and Sewerage NetworkHazardous substances</v>
      </c>
      <c r="D1014" s="461" t="s">
        <v>213</v>
      </c>
      <c r="F1014" s="1" t="s">
        <v>117</v>
      </c>
      <c r="H1014" s="1" t="e">
        <f t="shared" si="22"/>
        <v>#REF!</v>
      </c>
      <c r="I1014" s="1" t="e">
        <v>#N/A</v>
      </c>
      <c r="J1014" s="499">
        <v>1</v>
      </c>
    </row>
    <row r="1015" spans="1:10" ht="15.75" customHeight="1">
      <c r="A1015" s="1" t="s">
        <v>128</v>
      </c>
      <c r="B1015" s="3">
        <v>76</v>
      </c>
      <c r="C1015" s="1" t="str">
        <f t="shared" si="17"/>
        <v>Other: : Hazardous substances</v>
      </c>
      <c r="D1015" s="1" t="s">
        <v>763</v>
      </c>
      <c r="F1015" s="1" t="s">
        <v>117</v>
      </c>
      <c r="H1015" s="1" t="e">
        <f t="shared" si="22"/>
        <v>#REF!</v>
      </c>
      <c r="I1015" s="1" t="e">
        <v>#N/A</v>
      </c>
      <c r="J1015" s="499">
        <v>0.5</v>
      </c>
    </row>
    <row r="1016" spans="1:10" ht="15.75" customHeight="1">
      <c r="A1016" s="1" t="s">
        <v>128</v>
      </c>
      <c r="B1016" s="3">
        <v>133</v>
      </c>
      <c r="C1016" s="1" t="str">
        <f t="shared" si="17"/>
        <v>Power Generation x-RenewablesHazardous substances</v>
      </c>
      <c r="D1016" s="461" t="s">
        <v>216</v>
      </c>
      <c r="F1016" s="1" t="s">
        <v>117</v>
      </c>
      <c r="H1016" s="1" t="e">
        <f t="shared" si="22"/>
        <v>#REF!</v>
      </c>
      <c r="I1016" s="1" t="e">
        <v>#N/A</v>
      </c>
      <c r="J1016" s="499">
        <v>2</v>
      </c>
    </row>
    <row r="1017" spans="1:10" ht="15.75" customHeight="1">
      <c r="A1017" s="1" t="s">
        <v>128</v>
      </c>
      <c r="B1017" s="3">
        <v>177</v>
      </c>
      <c r="C1017" s="1" t="str">
        <f t="shared" si="17"/>
        <v>Power Generation x-Renewables: Independent Power ProducersHazardous substances</v>
      </c>
      <c r="D1017" s="461" t="s">
        <v>217</v>
      </c>
      <c r="F1017" s="1" t="s">
        <v>117</v>
      </c>
      <c r="H1017" s="1" t="e">
        <f t="shared" si="22"/>
        <v>#REF!</v>
      </c>
      <c r="I1017" s="1" t="e">
        <v>#N/A</v>
      </c>
      <c r="J1017" s="499">
        <v>2</v>
      </c>
    </row>
    <row r="1018" spans="1:10" ht="15.75" customHeight="1">
      <c r="A1018" s="1" t="s">
        <v>128</v>
      </c>
      <c r="B1018" s="3">
        <v>178</v>
      </c>
      <c r="C1018" s="1" t="str">
        <f t="shared" si="17"/>
        <v>Power Generation x-Renewables: Independent Power Producers: Coal-Fired Power GenerationHazardous substances</v>
      </c>
      <c r="D1018" s="461" t="s">
        <v>218</v>
      </c>
      <c r="F1018" s="1" t="s">
        <v>117</v>
      </c>
      <c r="H1018" s="1" t="e">
        <f t="shared" si="22"/>
        <v>#REF!</v>
      </c>
      <c r="I1018" s="1" t="e">
        <v>#N/A</v>
      </c>
      <c r="J1018" s="499">
        <v>2</v>
      </c>
    </row>
    <row r="1019" spans="1:10" ht="15.75" customHeight="1">
      <c r="A1019" s="1" t="s">
        <v>128</v>
      </c>
      <c r="B1019" s="3">
        <v>179</v>
      </c>
      <c r="C1019" s="1" t="str">
        <f t="shared" si="17"/>
        <v>Power Generation x-Renewables: Independent Power Producers: Combined Heat and Power GenerationHazardous substances</v>
      </c>
      <c r="D1019" s="461" t="s">
        <v>219</v>
      </c>
      <c r="F1019" s="1" t="s">
        <v>117</v>
      </c>
      <c r="H1019" s="1" t="e">
        <f t="shared" si="22"/>
        <v>#REF!</v>
      </c>
      <c r="I1019" s="1" t="e">
        <v>#N/A</v>
      </c>
      <c r="J1019" s="499">
        <v>2</v>
      </c>
    </row>
    <row r="1020" spans="1:10" ht="15.75" customHeight="1">
      <c r="A1020" s="1" t="s">
        <v>128</v>
      </c>
      <c r="B1020" s="3">
        <v>180</v>
      </c>
      <c r="C1020" s="1" t="str">
        <f t="shared" si="17"/>
        <v>Power Generation x-Renewables: Independent Power Producers: Gas-Fired Power GenerationHazardous substances</v>
      </c>
      <c r="D1020" s="461" t="s">
        <v>220</v>
      </c>
      <c r="F1020" s="1" t="s">
        <v>117</v>
      </c>
      <c r="H1020" s="1" t="e">
        <f t="shared" si="22"/>
        <v>#REF!</v>
      </c>
      <c r="I1020" s="1" t="e">
        <v>#N/A</v>
      </c>
      <c r="J1020" s="499">
        <v>2</v>
      </c>
    </row>
    <row r="1021" spans="1:10" ht="15.75" customHeight="1">
      <c r="A1021" s="1" t="s">
        <v>128</v>
      </c>
      <c r="B1021" s="3">
        <v>232</v>
      </c>
      <c r="C1021" s="1" t="str">
        <f t="shared" si="17"/>
        <v>Power Generation x-Renewables: Independent Power Producers: Nuclear Power GenerationHazardous substances</v>
      </c>
      <c r="D1021" s="461" t="s">
        <v>221</v>
      </c>
      <c r="F1021" s="1" t="s">
        <v>117</v>
      </c>
      <c r="H1021" s="1" t="e">
        <f t="shared" si="22"/>
        <v>#REF!</v>
      </c>
      <c r="I1021" s="1" t="e">
        <v>#N/A</v>
      </c>
      <c r="J1021" s="499">
        <v>2</v>
      </c>
    </row>
    <row r="1022" spans="1:10" ht="15.75" customHeight="1">
      <c r="A1022" s="1" t="s">
        <v>128</v>
      </c>
      <c r="B1022" s="3">
        <v>134</v>
      </c>
      <c r="C1022" s="1" t="str">
        <f t="shared" ref="C1022:C1276" si="23">CONCATENATE(D1022,F1022)</f>
        <v>Power Generation x-Renewables: Independent Power Producers: OtherHazardous substances</v>
      </c>
      <c r="D1022" s="461" t="s">
        <v>222</v>
      </c>
      <c r="F1022" s="1" t="s">
        <v>117</v>
      </c>
      <c r="H1022" s="1" t="e">
        <f t="shared" si="22"/>
        <v>#REF!</v>
      </c>
      <c r="I1022" s="1" t="e">
        <v>#N/A</v>
      </c>
      <c r="J1022" s="499">
        <v>2</v>
      </c>
    </row>
    <row r="1023" spans="1:10" ht="15.75" customHeight="1">
      <c r="A1023" s="1" t="s">
        <v>128</v>
      </c>
      <c r="B1023" s="3">
        <v>181</v>
      </c>
      <c r="C1023" s="1" t="str">
        <f t="shared" si="23"/>
        <v>Power Generation x-Renewables: Independent Power Producers: Other Fossil-Fuel-Fired Power GenerationHazardous substances</v>
      </c>
      <c r="D1023" s="461" t="s">
        <v>223</v>
      </c>
      <c r="F1023" s="1" t="s">
        <v>117</v>
      </c>
      <c r="H1023" s="1" t="e">
        <f t="shared" si="22"/>
        <v>#REF!</v>
      </c>
      <c r="I1023" s="1" t="e">
        <v>#N/A</v>
      </c>
      <c r="J1023" s="499">
        <v>2</v>
      </c>
    </row>
    <row r="1024" spans="1:10" ht="15.75" customHeight="1">
      <c r="A1024" s="1" t="s">
        <v>128</v>
      </c>
      <c r="B1024" s="3">
        <v>182</v>
      </c>
      <c r="C1024" s="1" t="str">
        <f t="shared" si="23"/>
        <v>Power Generation x-Renewables: Independent Water and Power ProducersHazardous substances</v>
      </c>
      <c r="D1024" s="461" t="s">
        <v>224</v>
      </c>
      <c r="F1024" s="1" t="s">
        <v>117</v>
      </c>
      <c r="H1024" s="1" t="e">
        <f t="shared" si="22"/>
        <v>#REF!</v>
      </c>
      <c r="I1024" s="1" t="e">
        <v>#N/A</v>
      </c>
      <c r="J1024" s="499">
        <v>2</v>
      </c>
    </row>
    <row r="1025" spans="1:10" ht="15.75" customHeight="1">
      <c r="A1025" s="1" t="s">
        <v>128</v>
      </c>
      <c r="B1025" s="3">
        <v>183</v>
      </c>
      <c r="C1025" s="1" t="str">
        <f t="shared" si="23"/>
        <v>Power Generation x-Renewables: Independent Water and Power Producers: Power and Water ProductionHazardous substances</v>
      </c>
      <c r="D1025" s="461" t="s">
        <v>225</v>
      </c>
      <c r="F1025" s="1" t="s">
        <v>117</v>
      </c>
      <c r="H1025" s="1" t="e">
        <f t="shared" si="22"/>
        <v>#REF!</v>
      </c>
      <c r="I1025" s="1" t="e">
        <v>#N/A</v>
      </c>
      <c r="J1025" s="499">
        <v>2</v>
      </c>
    </row>
    <row r="1026" spans="1:10" ht="15.75" customHeight="1">
      <c r="A1026" s="1" t="s">
        <v>128</v>
      </c>
      <c r="B1026" s="3">
        <v>231</v>
      </c>
      <c r="C1026" s="1" t="str">
        <f t="shared" si="23"/>
        <v>Power Generation x-Renewables: Other: Hazardous substances</v>
      </c>
      <c r="D1026" s="1" t="s">
        <v>767</v>
      </c>
      <c r="F1026" s="1" t="s">
        <v>117</v>
      </c>
      <c r="H1026" s="1" t="e">
        <f t="shared" si="22"/>
        <v>#REF!</v>
      </c>
      <c r="I1026" s="1" t="e">
        <v>#N/A</v>
      </c>
      <c r="J1026" s="499">
        <v>2</v>
      </c>
    </row>
    <row r="1027" spans="1:10" ht="15.75" customHeight="1">
      <c r="A1027" s="1" t="s">
        <v>128</v>
      </c>
      <c r="B1027" s="3" t="s">
        <v>315</v>
      </c>
      <c r="C1027" s="1" t="str">
        <f t="shared" si="23"/>
        <v>Renewable PowerHazardous substances</v>
      </c>
      <c r="D1027" s="461" t="s">
        <v>226</v>
      </c>
      <c r="F1027" s="1" t="s">
        <v>117</v>
      </c>
      <c r="H1027" s="1" t="e">
        <f t="shared" si="22"/>
        <v>#REF!</v>
      </c>
      <c r="I1027" s="1" t="e">
        <v>#N/A</v>
      </c>
      <c r="J1027" s="499">
        <v>0</v>
      </c>
    </row>
    <row r="1028" spans="1:10" ht="15.75" customHeight="1">
      <c r="A1028" s="1" t="s">
        <v>128</v>
      </c>
      <c r="B1028" s="3">
        <v>39</v>
      </c>
      <c r="C1028" s="1" t="str">
        <f t="shared" si="23"/>
        <v>Renewable Power: Hydroelectric Power GenerationHazardous substances</v>
      </c>
      <c r="D1028" s="461" t="s">
        <v>227</v>
      </c>
      <c r="F1028" s="1" t="s">
        <v>117</v>
      </c>
      <c r="H1028" s="1" t="e">
        <f t="shared" si="22"/>
        <v>#REF!</v>
      </c>
      <c r="I1028" s="1" t="e">
        <v>#N/A</v>
      </c>
      <c r="J1028" s="499">
        <v>0</v>
      </c>
    </row>
    <row r="1029" spans="1:10" ht="15.75" customHeight="1">
      <c r="A1029" s="1" t="s">
        <v>128</v>
      </c>
      <c r="B1029" s="3">
        <v>40</v>
      </c>
      <c r="C1029" s="1" t="str">
        <f t="shared" si="23"/>
        <v>Renewable Power: Hydroelectric Power Generation: Hydroelectric Dam Power GenerationHazardous substances</v>
      </c>
      <c r="D1029" s="461" t="s">
        <v>228</v>
      </c>
      <c r="F1029" s="1" t="s">
        <v>117</v>
      </c>
      <c r="H1029" s="1" t="e">
        <f t="shared" si="22"/>
        <v>#REF!</v>
      </c>
      <c r="I1029" s="1" t="e">
        <v>#N/A</v>
      </c>
      <c r="J1029" s="499">
        <v>0</v>
      </c>
    </row>
    <row r="1030" spans="1:10" ht="15.75" customHeight="1">
      <c r="A1030" s="1" t="s">
        <v>128</v>
      </c>
      <c r="B1030" s="3" t="s">
        <v>133</v>
      </c>
      <c r="C1030" s="1" t="str">
        <f t="shared" si="23"/>
        <v>Renewable Power: Hydroelectric Power Generation: Hydroelectric Run-of-River Power GenerationHazardous substances</v>
      </c>
      <c r="D1030" s="461" t="s">
        <v>229</v>
      </c>
      <c r="F1030" s="1" t="s">
        <v>117</v>
      </c>
      <c r="H1030" s="1" t="e">
        <f t="shared" si="22"/>
        <v>#REF!</v>
      </c>
      <c r="I1030" s="1" t="e">
        <v>#N/A</v>
      </c>
      <c r="J1030" s="499">
        <v>0</v>
      </c>
    </row>
    <row r="1031" spans="1:10" ht="15.75" customHeight="1">
      <c r="A1031" s="1" t="s">
        <v>128</v>
      </c>
      <c r="B1031" s="3">
        <v>130</v>
      </c>
      <c r="C1031" s="1" t="str">
        <f t="shared" si="23"/>
        <v>Renewable Power: Hydroelectric Power Generation: OtherHazardous substances</v>
      </c>
      <c r="D1031" s="461" t="s">
        <v>230</v>
      </c>
      <c r="F1031" s="1" t="s">
        <v>117</v>
      </c>
      <c r="H1031" s="1" t="e">
        <f t="shared" si="22"/>
        <v>#REF!</v>
      </c>
      <c r="I1031" s="1" t="e">
        <v>#N/A</v>
      </c>
      <c r="J1031" s="499">
        <v>0</v>
      </c>
    </row>
    <row r="1032" spans="1:10" ht="15.75" customHeight="1">
      <c r="A1032" s="1" t="s">
        <v>128</v>
      </c>
      <c r="B1032" s="3">
        <v>168</v>
      </c>
      <c r="C1032" s="1" t="str">
        <f t="shared" si="23"/>
        <v>Renewable Power: Hydroelectric Power Generation: Pumped Hydroelectric storageHazardous substances</v>
      </c>
      <c r="D1032" s="461" t="s">
        <v>335</v>
      </c>
      <c r="F1032" s="1" t="s">
        <v>117</v>
      </c>
      <c r="H1032" s="1" t="e">
        <f t="shared" si="22"/>
        <v>#REF!</v>
      </c>
      <c r="I1032" s="1" t="e">
        <v>#N/A</v>
      </c>
      <c r="J1032" s="499">
        <v>0</v>
      </c>
    </row>
    <row r="1033" spans="1:10" ht="15.75" customHeight="1">
      <c r="A1033" s="1" t="s">
        <v>128</v>
      </c>
      <c r="B1033" s="3">
        <v>169</v>
      </c>
      <c r="C1033" s="1" t="str">
        <f t="shared" si="23"/>
        <v>Renewable Power: Other: Hazardous substances</v>
      </c>
      <c r="D1033" s="1" t="s">
        <v>768</v>
      </c>
      <c r="F1033" s="1" t="s">
        <v>117</v>
      </c>
      <c r="H1033" s="1" t="e">
        <f t="shared" si="22"/>
        <v>#REF!</v>
      </c>
      <c r="I1033" s="1" t="e">
        <v>#N/A</v>
      </c>
      <c r="J1033" s="499">
        <v>0</v>
      </c>
    </row>
    <row r="1034" spans="1:10" ht="15.75" customHeight="1">
      <c r="A1034" s="1" t="s">
        <v>128</v>
      </c>
      <c r="B1034" s="3">
        <v>14</v>
      </c>
      <c r="C1034" s="1" t="str">
        <f t="shared" si="23"/>
        <v>Renewable Power: Other Renewable Power GenerationHazardous substances</v>
      </c>
      <c r="D1034" s="461" t="s">
        <v>232</v>
      </c>
      <c r="F1034" s="1" t="s">
        <v>117</v>
      </c>
      <c r="H1034" s="1" t="e">
        <f t="shared" si="22"/>
        <v>#REF!</v>
      </c>
      <c r="I1034" s="1" t="e">
        <v>#N/A</v>
      </c>
      <c r="J1034" s="499">
        <v>0</v>
      </c>
    </row>
    <row r="1035" spans="1:10" ht="15.75" customHeight="1">
      <c r="A1035" s="1" t="s">
        <v>128</v>
      </c>
      <c r="B1035" s="3">
        <v>170</v>
      </c>
      <c r="C1035" s="1" t="str">
        <f t="shared" si="23"/>
        <v>Renewable Power: Other Renewable Power Generation: Biomass Power GenerationHazardous substances</v>
      </c>
      <c r="D1035" s="461" t="s">
        <v>233</v>
      </c>
      <c r="F1035" s="1" t="s">
        <v>117</v>
      </c>
      <c r="H1035" s="1" t="e">
        <f t="shared" si="22"/>
        <v>#REF!</v>
      </c>
      <c r="I1035" s="1" t="e">
        <v>#N/A</v>
      </c>
      <c r="J1035" s="499">
        <v>1</v>
      </c>
    </row>
    <row r="1036" spans="1:10" ht="15.75" customHeight="1">
      <c r="A1036" s="1" t="s">
        <v>128</v>
      </c>
      <c r="B1036" s="3">
        <v>131</v>
      </c>
      <c r="C1036" s="1" t="str">
        <f t="shared" si="23"/>
        <v>Renewable Power: Other Renewable Power Generation: Geothermal Power GenerationHazardous substances</v>
      </c>
      <c r="D1036" s="461" t="s">
        <v>234</v>
      </c>
      <c r="F1036" s="1" t="s">
        <v>117</v>
      </c>
      <c r="H1036" s="1" t="e">
        <f t="shared" si="22"/>
        <v>#REF!</v>
      </c>
      <c r="I1036" s="1" t="e">
        <v>#N/A</v>
      </c>
      <c r="J1036" s="499">
        <v>0</v>
      </c>
    </row>
    <row r="1037" spans="1:10" ht="15.75" customHeight="1">
      <c r="A1037" s="1" t="s">
        <v>128</v>
      </c>
      <c r="B1037" s="3">
        <v>115</v>
      </c>
      <c r="C1037" s="1" t="str">
        <f t="shared" si="23"/>
        <v>Renewable Power: Other Renewable Power Generation: OtherHazardous substances</v>
      </c>
      <c r="D1037" s="461" t="s">
        <v>235</v>
      </c>
      <c r="F1037" s="1" t="s">
        <v>117</v>
      </c>
      <c r="H1037" s="1" t="e">
        <f t="shared" si="22"/>
        <v>#REF!</v>
      </c>
      <c r="I1037" s="1" t="e">
        <v>#N/A</v>
      </c>
      <c r="J1037" s="499">
        <v>0</v>
      </c>
    </row>
    <row r="1038" spans="1:10" ht="15.75" customHeight="1">
      <c r="A1038" s="1" t="s">
        <v>128</v>
      </c>
      <c r="B1038" s="3">
        <v>212</v>
      </c>
      <c r="C1038" s="1" t="str">
        <f t="shared" si="23"/>
        <v>Renewable Power: Other Renewable Power Generation: Wave Power GenerationHazardous substances</v>
      </c>
      <c r="D1038" s="461" t="s">
        <v>236</v>
      </c>
      <c r="F1038" s="1" t="s">
        <v>117</v>
      </c>
      <c r="H1038" s="1" t="e">
        <f t="shared" si="22"/>
        <v>#REF!</v>
      </c>
      <c r="I1038" s="1" t="e">
        <v>#N/A</v>
      </c>
      <c r="J1038" s="499">
        <v>0</v>
      </c>
    </row>
    <row r="1039" spans="1:10" ht="15.75" customHeight="1">
      <c r="A1039" s="1" t="s">
        <v>128</v>
      </c>
      <c r="B1039" s="3" t="s">
        <v>145</v>
      </c>
      <c r="C1039" s="1" t="str">
        <f t="shared" si="23"/>
        <v>Renewable Power: Other Renewable TechnologiesHazardous substances</v>
      </c>
      <c r="D1039" s="461" t="s">
        <v>237</v>
      </c>
      <c r="F1039" s="1" t="s">
        <v>117</v>
      </c>
      <c r="H1039" s="1" t="e">
        <f t="shared" si="22"/>
        <v>#REF!</v>
      </c>
      <c r="I1039" s="1" t="e">
        <v>#N/A</v>
      </c>
      <c r="J1039" s="499">
        <v>0</v>
      </c>
    </row>
    <row r="1040" spans="1:10" ht="15.75" customHeight="1">
      <c r="A1040" s="1" t="s">
        <v>128</v>
      </c>
      <c r="B1040" s="3">
        <v>120</v>
      </c>
      <c r="C1040" s="1" t="str">
        <f t="shared" si="23"/>
        <v>Renewable Power: Other Renewable Technologies: Battery StorageHazardous substances</v>
      </c>
      <c r="D1040" s="461" t="s">
        <v>238</v>
      </c>
      <c r="F1040" s="1" t="s">
        <v>117</v>
      </c>
      <c r="H1040" s="1" t="e">
        <f t="shared" si="22"/>
        <v>#REF!</v>
      </c>
      <c r="I1040" s="1" t="e">
        <v>#N/A</v>
      </c>
      <c r="J1040" s="499">
        <v>1</v>
      </c>
    </row>
    <row r="1041" spans="1:10" ht="15.75" customHeight="1">
      <c r="A1041" s="1" t="s">
        <v>128</v>
      </c>
      <c r="B1041" s="3">
        <v>127</v>
      </c>
      <c r="C1041" s="1" t="str">
        <f t="shared" si="23"/>
        <v>Renewable Power: Other Renewable Technologies: Off-Shore Transmission (OFTO)Hazardous substances</v>
      </c>
      <c r="D1041" s="461" t="s">
        <v>240</v>
      </c>
      <c r="F1041" s="1" t="s">
        <v>117</v>
      </c>
      <c r="H1041" s="1" t="e">
        <f t="shared" si="22"/>
        <v>#REF!</v>
      </c>
      <c r="I1041" s="1" t="e">
        <v>#N/A</v>
      </c>
      <c r="J1041" s="499">
        <v>0</v>
      </c>
    </row>
    <row r="1042" spans="1:10" ht="15.75" customHeight="1">
      <c r="A1042" s="1" t="s">
        <v>128</v>
      </c>
      <c r="B1042" s="3">
        <v>204</v>
      </c>
      <c r="C1042" s="1" t="str">
        <f t="shared" si="23"/>
        <v>Renewable Power: Other Renewable Technologies: OtherHazardous substances</v>
      </c>
      <c r="D1042" s="461" t="s">
        <v>241</v>
      </c>
      <c r="F1042" s="1" t="s">
        <v>117</v>
      </c>
      <c r="H1042" s="1" t="e">
        <f t="shared" si="22"/>
        <v>#REF!</v>
      </c>
      <c r="I1042" s="1" t="e">
        <v>#N/A</v>
      </c>
      <c r="J1042" s="499">
        <v>0</v>
      </c>
    </row>
    <row r="1043" spans="1:10" ht="15.75" customHeight="1">
      <c r="A1043" s="1" t="s">
        <v>128</v>
      </c>
      <c r="B1043" s="3">
        <v>191</v>
      </c>
      <c r="C1043" s="1" t="str">
        <f t="shared" si="23"/>
        <v>Renewable Power: Other Renewable Technologies: Other StorageHazardous substances</v>
      </c>
      <c r="D1043" s="461" t="s">
        <v>242</v>
      </c>
      <c r="F1043" s="1" t="s">
        <v>117</v>
      </c>
      <c r="H1043" s="1" t="e">
        <f t="shared" si="22"/>
        <v>#REF!</v>
      </c>
      <c r="I1043" s="1" t="e">
        <v>#N/A</v>
      </c>
      <c r="J1043" s="499">
        <v>0</v>
      </c>
    </row>
    <row r="1044" spans="1:10" ht="15.75" customHeight="1">
      <c r="A1044" s="1" t="s">
        <v>128</v>
      </c>
      <c r="B1044" s="3">
        <v>234</v>
      </c>
      <c r="C1044" s="1" t="str">
        <f t="shared" si="23"/>
        <v>Renewable Power: Solar Power GenerationHazardous substances</v>
      </c>
      <c r="D1044" s="461" t="s">
        <v>243</v>
      </c>
      <c r="F1044" s="1" t="s">
        <v>117</v>
      </c>
      <c r="H1044" s="1" t="e">
        <f t="shared" si="22"/>
        <v>#REF!</v>
      </c>
      <c r="I1044" s="1" t="e">
        <v>#N/A</v>
      </c>
      <c r="J1044" s="499">
        <v>0</v>
      </c>
    </row>
    <row r="1045" spans="1:10" ht="15.75" customHeight="1">
      <c r="A1045" s="1" t="s">
        <v>128</v>
      </c>
      <c r="B1045" s="3">
        <v>233</v>
      </c>
      <c r="C1045" s="1" t="str">
        <f t="shared" si="23"/>
        <v>Renewable Power: Solar Power Generation: OtherHazardous substances</v>
      </c>
      <c r="D1045" s="461" t="s">
        <v>244</v>
      </c>
      <c r="F1045" s="1" t="s">
        <v>117</v>
      </c>
      <c r="H1045" s="1" t="e">
        <f t="shared" si="22"/>
        <v>#REF!</v>
      </c>
      <c r="I1045" s="1" t="e">
        <v>#N/A</v>
      </c>
      <c r="J1045" s="499">
        <v>0</v>
      </c>
    </row>
    <row r="1046" spans="1:10" ht="15.75" customHeight="1">
      <c r="A1046" s="1" t="s">
        <v>128</v>
      </c>
      <c r="B1046" s="3">
        <v>110</v>
      </c>
      <c r="C1046" s="1" t="str">
        <f t="shared" si="23"/>
        <v>Renewable Power: Solar Power Generation: Photovoltaic Power GenerationHazardous substances</v>
      </c>
      <c r="D1046" s="461" t="s">
        <v>245</v>
      </c>
      <c r="F1046" s="1" t="s">
        <v>117</v>
      </c>
      <c r="H1046" s="1" t="e">
        <f t="shared" si="22"/>
        <v>#REF!</v>
      </c>
      <c r="I1046" s="1" t="e">
        <v>#N/A</v>
      </c>
      <c r="J1046" s="499">
        <v>0</v>
      </c>
    </row>
    <row r="1047" spans="1:10" ht="15.75" customHeight="1">
      <c r="A1047" s="1" t="s">
        <v>128</v>
      </c>
      <c r="B1047" s="3">
        <v>128</v>
      </c>
      <c r="C1047" s="1" t="str">
        <f t="shared" si="23"/>
        <v>Renewable Power: Solar Power Generation: Thermal Solar PowerHazardous substances</v>
      </c>
      <c r="D1047" s="461" t="s">
        <v>247</v>
      </c>
      <c r="F1047" s="1" t="s">
        <v>117</v>
      </c>
      <c r="H1047" s="1" t="e">
        <f t="shared" si="22"/>
        <v>#REF!</v>
      </c>
      <c r="I1047" s="1" t="e">
        <v>#N/A</v>
      </c>
      <c r="J1047" s="499">
        <v>0</v>
      </c>
    </row>
    <row r="1048" spans="1:10" ht="15.75" customHeight="1">
      <c r="A1048" s="1" t="s">
        <v>128</v>
      </c>
      <c r="B1048" s="3">
        <v>167</v>
      </c>
      <c r="C1048" s="1" t="str">
        <f t="shared" si="23"/>
        <v>Renewable Power: Wind Power GenerationHazardous substances</v>
      </c>
      <c r="D1048" s="461" t="s">
        <v>248</v>
      </c>
      <c r="F1048" s="1" t="s">
        <v>117</v>
      </c>
      <c r="H1048" s="1" t="e">
        <f t="shared" si="22"/>
        <v>#REF!</v>
      </c>
      <c r="I1048" s="1" t="e">
        <v>#N/A</v>
      </c>
      <c r="J1048" s="499">
        <v>0</v>
      </c>
    </row>
    <row r="1049" spans="1:10" ht="15.75" customHeight="1">
      <c r="A1049" s="1" t="s">
        <v>128</v>
      </c>
      <c r="B1049" s="3">
        <v>165</v>
      </c>
      <c r="C1049" s="1" t="str">
        <f t="shared" si="23"/>
        <v>Renewable Power: Wind Power Generation: Off-Shore Wind Power GenerationHazardous substances</v>
      </c>
      <c r="D1049" s="461" t="s">
        <v>249</v>
      </c>
      <c r="F1049" s="1" t="s">
        <v>117</v>
      </c>
      <c r="H1049" s="1" t="e">
        <f t="shared" si="22"/>
        <v>#REF!</v>
      </c>
      <c r="I1049" s="1" t="e">
        <v>#N/A</v>
      </c>
      <c r="J1049" s="499">
        <v>0</v>
      </c>
    </row>
    <row r="1050" spans="1:10" ht="15.75" customHeight="1">
      <c r="A1050" s="1" t="s">
        <v>128</v>
      </c>
      <c r="B1050" s="3">
        <v>166</v>
      </c>
      <c r="C1050" s="1" t="str">
        <f t="shared" si="23"/>
        <v>Renewable Power: Wind Power Generation: On-Shore Wind Power GenerationHazardous substances</v>
      </c>
      <c r="D1050" s="461" t="s">
        <v>250</v>
      </c>
      <c r="F1050" s="1" t="s">
        <v>117</v>
      </c>
      <c r="H1050" s="1" t="e">
        <f t="shared" si="22"/>
        <v>#REF!</v>
      </c>
      <c r="I1050" s="1" t="e">
        <v>#N/A</v>
      </c>
      <c r="J1050" s="499">
        <v>0</v>
      </c>
    </row>
    <row r="1051" spans="1:10" ht="15.75" customHeight="1">
      <c r="A1051" s="1" t="s">
        <v>128</v>
      </c>
      <c r="B1051" s="3">
        <v>213</v>
      </c>
      <c r="C1051" s="1" t="str">
        <f t="shared" si="23"/>
        <v>Renewable Power: Wind Power Generation: OtherHazardous substances</v>
      </c>
      <c r="D1051" s="461" t="s">
        <v>251</v>
      </c>
      <c r="F1051" s="1" t="s">
        <v>117</v>
      </c>
      <c r="H1051" s="1" t="e">
        <f t="shared" si="22"/>
        <v>#REF!</v>
      </c>
      <c r="I1051" s="1" t="e">
        <v>#N/A</v>
      </c>
      <c r="J1051" s="499">
        <v>0</v>
      </c>
    </row>
    <row r="1052" spans="1:10" ht="15.75" customHeight="1">
      <c r="A1052" s="1" t="s">
        <v>128</v>
      </c>
      <c r="B1052" s="3">
        <v>129</v>
      </c>
      <c r="C1052" s="1" t="str">
        <f t="shared" si="23"/>
        <v>Social InfrastructureHazardous substances</v>
      </c>
      <c r="D1052" s="461" t="s">
        <v>252</v>
      </c>
      <c r="F1052" s="1" t="s">
        <v>117</v>
      </c>
      <c r="H1052" s="1" t="e">
        <f t="shared" si="22"/>
        <v>#REF!</v>
      </c>
      <c r="I1052" s="1" t="e">
        <v>#N/A</v>
      </c>
      <c r="J1052" s="499">
        <v>0.5</v>
      </c>
    </row>
    <row r="1053" spans="1:10" ht="15.75" customHeight="1">
      <c r="A1053" s="1" t="s">
        <v>128</v>
      </c>
      <c r="B1053" s="3">
        <v>21</v>
      </c>
      <c r="C1053" s="1" t="str">
        <f t="shared" si="23"/>
        <v>Social Infrastructure: Defence ServicesHazardous substances</v>
      </c>
      <c r="D1053" s="461" t="s">
        <v>253</v>
      </c>
      <c r="F1053" s="1" t="s">
        <v>117</v>
      </c>
      <c r="H1053" s="1" t="e">
        <f t="shared" si="22"/>
        <v>#REF!</v>
      </c>
      <c r="I1053" s="1" t="e">
        <v>#N/A</v>
      </c>
      <c r="J1053" s="499">
        <v>1</v>
      </c>
    </row>
    <row r="1054" spans="1:10" ht="15.75" customHeight="1">
      <c r="A1054" s="1" t="s">
        <v>128</v>
      </c>
      <c r="B1054" s="3">
        <v>35</v>
      </c>
      <c r="C1054" s="1" t="str">
        <f t="shared" si="23"/>
        <v>Social Infrastructure: Defence Services: Barracks and AccommodationHazardous substances</v>
      </c>
      <c r="D1054" s="461" t="s">
        <v>254</v>
      </c>
      <c r="F1054" s="1" t="s">
        <v>117</v>
      </c>
      <c r="H1054" s="1" t="e">
        <f t="shared" si="22"/>
        <v>#REF!</v>
      </c>
      <c r="I1054" s="1" t="e">
        <v>#N/A</v>
      </c>
      <c r="J1054" s="499">
        <v>0</v>
      </c>
    </row>
    <row r="1055" spans="1:10" ht="15.75" customHeight="1">
      <c r="A1055" s="1" t="s">
        <v>128</v>
      </c>
      <c r="B1055" s="3">
        <v>36</v>
      </c>
      <c r="C1055" s="1" t="str">
        <f t="shared" si="23"/>
        <v>Social Infrastructure: Defence Services: OtherHazardous substances</v>
      </c>
      <c r="D1055" s="461" t="s">
        <v>256</v>
      </c>
      <c r="F1055" s="1" t="s">
        <v>117</v>
      </c>
      <c r="H1055" s="1" t="e">
        <f t="shared" si="22"/>
        <v>#REF!</v>
      </c>
      <c r="I1055" s="1" t="e">
        <v>#N/A</v>
      </c>
      <c r="J1055" s="499">
        <v>1</v>
      </c>
    </row>
    <row r="1056" spans="1:10" ht="15.75" customHeight="1">
      <c r="A1056" s="1" t="s">
        <v>128</v>
      </c>
      <c r="B1056" s="3">
        <v>214</v>
      </c>
      <c r="C1056" s="1" t="str">
        <f t="shared" si="23"/>
        <v>Social Infrastructure: Defence Services: Strategic Transport and RefuellingHazardous substances</v>
      </c>
      <c r="D1056" s="461" t="s">
        <v>257</v>
      </c>
      <c r="F1056" s="1" t="s">
        <v>117</v>
      </c>
      <c r="H1056" s="1" t="e">
        <f t="shared" si="22"/>
        <v>#REF!</v>
      </c>
      <c r="I1056" s="1" t="e">
        <v>#N/A</v>
      </c>
      <c r="J1056" s="499">
        <v>2</v>
      </c>
    </row>
    <row r="1057" spans="1:10" ht="15.75" customHeight="1">
      <c r="A1057" s="1" t="s">
        <v>128</v>
      </c>
      <c r="B1057" s="3">
        <v>119</v>
      </c>
      <c r="C1057" s="1" t="str">
        <f t="shared" si="23"/>
        <v>Social Infrastructure: Defence Services: Training FacilitiesHazardous substances</v>
      </c>
      <c r="D1057" s="461" t="s">
        <v>258</v>
      </c>
      <c r="F1057" s="1" t="s">
        <v>117</v>
      </c>
      <c r="H1057" s="1" t="e">
        <f t="shared" si="22"/>
        <v>#REF!</v>
      </c>
      <c r="I1057" s="1" t="e">
        <v>#N/A</v>
      </c>
      <c r="J1057" s="499">
        <v>2</v>
      </c>
    </row>
    <row r="1058" spans="1:10" ht="15.75" customHeight="1">
      <c r="A1058" s="1" t="s">
        <v>128</v>
      </c>
      <c r="B1058" s="3">
        <v>11</v>
      </c>
      <c r="C1058" s="1" t="str">
        <f t="shared" si="23"/>
        <v>Social Infrastructure: Education ServicesHazardous substances</v>
      </c>
      <c r="D1058" s="461" t="s">
        <v>259</v>
      </c>
      <c r="F1058" s="1" t="s">
        <v>117</v>
      </c>
      <c r="H1058" s="1" t="e">
        <f t="shared" si="22"/>
        <v>#REF!</v>
      </c>
      <c r="I1058" s="1" t="e">
        <v>#N/A</v>
      </c>
      <c r="J1058" s="499">
        <v>0</v>
      </c>
    </row>
    <row r="1059" spans="1:10" ht="15.75" customHeight="1">
      <c r="A1059" s="1" t="s">
        <v>128</v>
      </c>
      <c r="B1059" s="3">
        <v>37</v>
      </c>
      <c r="C1059" s="1" t="str">
        <f t="shared" si="23"/>
        <v>Social Infrastructure: Education Services: OtherHazardous substances</v>
      </c>
      <c r="D1059" s="461" t="s">
        <v>260</v>
      </c>
      <c r="F1059" s="1" t="s">
        <v>117</v>
      </c>
      <c r="H1059" s="1" t="e">
        <f t="shared" si="22"/>
        <v>#REF!</v>
      </c>
      <c r="I1059" s="1" t="e">
        <v>#N/A</v>
      </c>
      <c r="J1059" s="499">
        <v>0</v>
      </c>
    </row>
    <row r="1060" spans="1:10" ht="15.75" customHeight="1">
      <c r="A1060" s="1" t="s">
        <v>128</v>
      </c>
      <c r="B1060" s="3">
        <v>38</v>
      </c>
      <c r="C1060" s="1" t="str">
        <f t="shared" si="23"/>
        <v>Social Infrastructure: Education Services: Schools (Classes and Sports Facilities)Hazardous substances</v>
      </c>
      <c r="D1060" s="461" t="s">
        <v>262</v>
      </c>
      <c r="F1060" s="1" t="s">
        <v>117</v>
      </c>
      <c r="H1060" s="1" t="e">
        <f t="shared" si="22"/>
        <v>#REF!</v>
      </c>
      <c r="I1060" s="1" t="e">
        <v>#N/A</v>
      </c>
      <c r="J1060" s="499">
        <v>0</v>
      </c>
    </row>
    <row r="1061" spans="1:10" ht="15.75" customHeight="1">
      <c r="A1061" s="1" t="s">
        <v>128</v>
      </c>
      <c r="B1061" s="3">
        <v>19</v>
      </c>
      <c r="C1061" s="1" t="str">
        <f t="shared" si="23"/>
        <v>Social Infrastructure: Education Services: Student AccommodationHazardous substances</v>
      </c>
      <c r="D1061" s="461" t="s">
        <v>263</v>
      </c>
      <c r="F1061" s="1" t="s">
        <v>117</v>
      </c>
      <c r="H1061" s="1" t="e">
        <f t="shared" si="22"/>
        <v>#REF!</v>
      </c>
      <c r="I1061" s="1" t="e">
        <v>#N/A</v>
      </c>
      <c r="J1061" s="499">
        <v>0</v>
      </c>
    </row>
    <row r="1062" spans="1:10" ht="15.75" customHeight="1">
      <c r="A1062" s="1" t="s">
        <v>128</v>
      </c>
      <c r="B1062" s="3">
        <v>218</v>
      </c>
      <c r="C1062" s="1" t="str">
        <f t="shared" si="23"/>
        <v>Social Infrastructure: Education Services: Universities (Classes, Labs, Administration Buildings)Hazardous substances</v>
      </c>
      <c r="D1062" s="461" t="s">
        <v>264</v>
      </c>
      <c r="F1062" s="1" t="s">
        <v>117</v>
      </c>
      <c r="H1062" s="1" t="e">
        <f t="shared" si="22"/>
        <v>#REF!</v>
      </c>
      <c r="I1062" s="1" t="e">
        <v>#N/A</v>
      </c>
      <c r="J1062" s="499">
        <v>0</v>
      </c>
    </row>
    <row r="1063" spans="1:10" ht="15.75" customHeight="1">
      <c r="A1063" s="1" t="s">
        <v>128</v>
      </c>
      <c r="B1063" s="3">
        <v>215</v>
      </c>
      <c r="C1063" s="1" t="str">
        <f t="shared" si="23"/>
        <v>Social Infrastructure: Government ServicesHazardous substances</v>
      </c>
      <c r="D1063" s="461" t="s">
        <v>265</v>
      </c>
      <c r="F1063" s="1" t="s">
        <v>117</v>
      </c>
      <c r="H1063" s="1" t="e">
        <f t="shared" si="22"/>
        <v>#REF!</v>
      </c>
      <c r="I1063" s="1" t="e">
        <v>#N/A</v>
      </c>
      <c r="J1063" s="499">
        <v>0</v>
      </c>
    </row>
    <row r="1064" spans="1:10" ht="15.75" customHeight="1">
      <c r="A1064" s="1" t="s">
        <v>128</v>
      </c>
      <c r="B1064" s="3">
        <v>237</v>
      </c>
      <c r="C1064" s="1" t="str">
        <f t="shared" si="23"/>
        <v>Social Infrastructure: Government Services: Courts of JusticeHazardous substances</v>
      </c>
      <c r="D1064" s="461" t="s">
        <v>266</v>
      </c>
      <c r="F1064" s="1" t="s">
        <v>117</v>
      </c>
      <c r="H1064" s="1" t="e">
        <f t="shared" si="22"/>
        <v>#REF!</v>
      </c>
      <c r="I1064" s="1" t="e">
        <v>#N/A</v>
      </c>
      <c r="J1064" s="499">
        <v>0</v>
      </c>
    </row>
    <row r="1065" spans="1:10" ht="15.75" customHeight="1">
      <c r="A1065" s="1" t="s">
        <v>128</v>
      </c>
      <c r="B1065" s="3">
        <v>238</v>
      </c>
      <c r="C1065" s="1" t="str">
        <f t="shared" si="23"/>
        <v>Social Infrastructure: Government Services: Government Buildings and Office AccommodationHazardous substances</v>
      </c>
      <c r="D1065" s="461" t="s">
        <v>267</v>
      </c>
      <c r="F1065" s="1" t="s">
        <v>117</v>
      </c>
      <c r="H1065" s="1" t="e">
        <f t="shared" si="22"/>
        <v>#REF!</v>
      </c>
      <c r="I1065" s="1" t="e">
        <v>#N/A</v>
      </c>
      <c r="J1065" s="499">
        <v>0</v>
      </c>
    </row>
    <row r="1066" spans="1:10" ht="15.75" customHeight="1">
      <c r="A1066" s="1" t="s">
        <v>128</v>
      </c>
      <c r="B1066" s="3">
        <v>239</v>
      </c>
      <c r="C1066" s="1" t="str">
        <f t="shared" si="23"/>
        <v>Social Infrastructure: Government Services: OtherHazardous substances</v>
      </c>
      <c r="D1066" s="461" t="s">
        <v>268</v>
      </c>
      <c r="F1066" s="1" t="s">
        <v>117</v>
      </c>
      <c r="H1066" s="1" t="e">
        <f t="shared" si="22"/>
        <v>#REF!</v>
      </c>
      <c r="I1066" s="1" t="e">
        <v>#N/A</v>
      </c>
      <c r="J1066" s="499">
        <v>0</v>
      </c>
    </row>
    <row r="1067" spans="1:10" ht="15.75" customHeight="1">
      <c r="A1067" s="1" t="s">
        <v>128</v>
      </c>
      <c r="B1067" s="3">
        <v>240</v>
      </c>
      <c r="C1067" s="1" t="str">
        <f t="shared" si="23"/>
        <v>Social Infrastructure: Government Services: Police Stations and FacilitiesHazardous substances</v>
      </c>
      <c r="D1067" s="461" t="s">
        <v>270</v>
      </c>
      <c r="F1067" s="1" t="s">
        <v>117</v>
      </c>
      <c r="H1067" s="1" t="e">
        <f t="shared" si="22"/>
        <v>#REF!</v>
      </c>
      <c r="I1067" s="1" t="e">
        <v>#N/A</v>
      </c>
      <c r="J1067" s="499">
        <v>1</v>
      </c>
    </row>
    <row r="1068" spans="1:10" ht="15.75" customHeight="1">
      <c r="A1068" s="1" t="s">
        <v>128</v>
      </c>
      <c r="B1068" s="3">
        <v>220</v>
      </c>
      <c r="C1068" s="1" t="str">
        <f t="shared" si="23"/>
        <v>Social Infrastructure: Government Services: PrisonsHazardous substances</v>
      </c>
      <c r="D1068" s="461" t="s">
        <v>271</v>
      </c>
      <c r="F1068" s="1" t="s">
        <v>117</v>
      </c>
      <c r="H1068" s="1" t="e">
        <f t="shared" si="22"/>
        <v>#REF!</v>
      </c>
      <c r="I1068" s="1" t="e">
        <v>#N/A</v>
      </c>
      <c r="J1068" s="499">
        <v>1</v>
      </c>
    </row>
    <row r="1069" spans="1:10" ht="15.75" customHeight="1">
      <c r="A1069" s="1" t="s">
        <v>128</v>
      </c>
      <c r="B1069" s="3">
        <v>216</v>
      </c>
      <c r="C1069" s="1" t="str">
        <f t="shared" si="23"/>
        <v>Social Infrastructure: Government Services: Social AccommodationHazardous substances</v>
      </c>
      <c r="D1069" s="461" t="s">
        <v>272</v>
      </c>
      <c r="F1069" s="1" t="s">
        <v>117</v>
      </c>
      <c r="H1069" s="1" t="e">
        <f t="shared" si="22"/>
        <v>#REF!</v>
      </c>
      <c r="I1069" s="1" t="e">
        <v>#N/A</v>
      </c>
      <c r="J1069" s="499">
        <v>0</v>
      </c>
    </row>
    <row r="1070" spans="1:10" ht="15.75" customHeight="1">
      <c r="A1070" s="1" t="s">
        <v>128</v>
      </c>
      <c r="B1070" s="3">
        <v>235</v>
      </c>
      <c r="C1070" s="1" t="str">
        <f t="shared" si="23"/>
        <v>Social Infrastructure: Government Services: Street LightingHazardous substances</v>
      </c>
      <c r="D1070" s="461" t="s">
        <v>273</v>
      </c>
      <c r="F1070" s="1" t="s">
        <v>117</v>
      </c>
      <c r="H1070" s="1" t="e">
        <f t="shared" si="22"/>
        <v>#REF!</v>
      </c>
      <c r="I1070" s="1" t="e">
        <v>#N/A</v>
      </c>
      <c r="J1070" s="499">
        <v>0</v>
      </c>
    </row>
    <row r="1071" spans="1:10" ht="15.75" customHeight="1">
      <c r="A1071" s="1" t="s">
        <v>128</v>
      </c>
      <c r="B1071" s="3">
        <v>236</v>
      </c>
      <c r="C1071" s="1" t="str">
        <f t="shared" si="23"/>
        <v>Social Infrastructure: Health and Social Care ServicesHazardous substances</v>
      </c>
      <c r="D1071" s="461" t="s">
        <v>274</v>
      </c>
      <c r="F1071" s="1" t="s">
        <v>117</v>
      </c>
      <c r="H1071" s="1" t="e">
        <f t="shared" si="22"/>
        <v>#REF!</v>
      </c>
      <c r="I1071" s="1" t="e">
        <v>#N/A</v>
      </c>
      <c r="J1071" s="499">
        <v>0</v>
      </c>
    </row>
    <row r="1072" spans="1:10" ht="15.75" customHeight="1">
      <c r="A1072" s="1" t="s">
        <v>128</v>
      </c>
      <c r="B1072" s="3">
        <v>219</v>
      </c>
      <c r="C1072" s="1" t="str">
        <f t="shared" si="23"/>
        <v>Social Infrastructure: Health and Social Care Services: ClinicsHazardous substances</v>
      </c>
      <c r="D1072" s="461" t="s">
        <v>276</v>
      </c>
      <c r="F1072" s="1" t="s">
        <v>117</v>
      </c>
      <c r="H1072" s="1" t="e">
        <f t="shared" si="22"/>
        <v>#REF!</v>
      </c>
      <c r="I1072" s="1" t="e">
        <v>#N/A</v>
      </c>
      <c r="J1072" s="499">
        <v>0</v>
      </c>
    </row>
    <row r="1073" spans="1:10" ht="15.75" customHeight="1">
      <c r="A1073" s="1" t="s">
        <v>128</v>
      </c>
      <c r="B1073" s="3">
        <v>124</v>
      </c>
      <c r="C1073" s="1" t="str">
        <f t="shared" si="23"/>
        <v>Social Infrastructure: Health and Social Care Services: CrematoriumHazardous substances</v>
      </c>
      <c r="D1073" s="1" t="s">
        <v>278</v>
      </c>
      <c r="F1073" s="1" t="s">
        <v>117</v>
      </c>
      <c r="H1073" s="1">
        <v>1</v>
      </c>
      <c r="I1073" s="1" t="e">
        <v>#N/A</v>
      </c>
      <c r="J1073" s="499">
        <v>1</v>
      </c>
    </row>
    <row r="1074" spans="1:10" ht="15.75" customHeight="1">
      <c r="A1074" s="1" t="s">
        <v>128</v>
      </c>
      <c r="B1074" s="3">
        <v>27</v>
      </c>
      <c r="C1074" s="1" t="str">
        <f t="shared" si="23"/>
        <v>Social Infrastructure: Health and Social Care Services: HospitalsHazardous substances</v>
      </c>
      <c r="D1074" s="461" t="s">
        <v>280</v>
      </c>
      <c r="F1074" s="1" t="s">
        <v>117</v>
      </c>
      <c r="H1074" s="1" t="e">
        <f t="shared" ref="H1074:H1104" si="24">VLOOKUP(D1074,#REF!,5,FALSE)</f>
        <v>#REF!</v>
      </c>
      <c r="I1074" s="1" t="e">
        <v>#N/A</v>
      </c>
      <c r="J1074" s="499">
        <v>1</v>
      </c>
    </row>
    <row r="1075" spans="1:10" ht="15.75" customHeight="1">
      <c r="A1075" s="1" t="s">
        <v>128</v>
      </c>
      <c r="B1075" s="3">
        <v>23</v>
      </c>
      <c r="C1075" s="1" t="str">
        <f t="shared" si="23"/>
        <v>Social Infrastructure: Health and Social Care Services: OtherHazardous substances</v>
      </c>
      <c r="D1075" s="461" t="s">
        <v>281</v>
      </c>
      <c r="F1075" s="1" t="s">
        <v>117</v>
      </c>
      <c r="H1075" s="1" t="e">
        <f t="shared" si="24"/>
        <v>#REF!</v>
      </c>
      <c r="I1075" s="1" t="e">
        <v>#N/A</v>
      </c>
      <c r="J1075" s="499">
        <v>0</v>
      </c>
    </row>
    <row r="1076" spans="1:10" ht="15.75" customHeight="1">
      <c r="A1076" s="1" t="s">
        <v>128</v>
      </c>
      <c r="B1076" s="3">
        <v>31</v>
      </c>
      <c r="C1076" s="1" t="str">
        <f t="shared" si="23"/>
        <v>Social Infrastructure: Health and Social Care Services: Residential and Assisted LivingHazardous substances</v>
      </c>
      <c r="D1076" s="461" t="s">
        <v>282</v>
      </c>
      <c r="F1076" s="1" t="s">
        <v>117</v>
      </c>
      <c r="H1076" s="1" t="e">
        <f t="shared" si="24"/>
        <v>#REF!</v>
      </c>
      <c r="I1076" s="1" t="e">
        <v>#N/A</v>
      </c>
      <c r="J1076" s="499">
        <v>0</v>
      </c>
    </row>
    <row r="1077" spans="1:10" ht="15.75" customHeight="1">
      <c r="A1077" s="1" t="s">
        <v>128</v>
      </c>
      <c r="B1077" s="3">
        <v>217</v>
      </c>
      <c r="C1077" s="1" t="str">
        <f t="shared" si="23"/>
        <v>Social Infrastructure: Other: Hazardous substances</v>
      </c>
      <c r="D1077" s="1" t="s">
        <v>769</v>
      </c>
      <c r="F1077" s="1" t="s">
        <v>117</v>
      </c>
      <c r="H1077" s="1" t="e">
        <f t="shared" si="24"/>
        <v>#REF!</v>
      </c>
      <c r="I1077" s="1" t="e">
        <v>#N/A</v>
      </c>
      <c r="J1077" s="499">
        <v>0</v>
      </c>
    </row>
    <row r="1078" spans="1:10" ht="15.75" customHeight="1">
      <c r="A1078" s="1" t="s">
        <v>128</v>
      </c>
      <c r="B1078" s="3">
        <v>206</v>
      </c>
      <c r="C1078" s="1" t="str">
        <f t="shared" si="23"/>
        <v>Social Infrastructure: Recreational FacilitiesHazardous substances</v>
      </c>
      <c r="D1078" s="461" t="s">
        <v>285</v>
      </c>
      <c r="F1078" s="1" t="s">
        <v>117</v>
      </c>
      <c r="H1078" s="1" t="e">
        <f t="shared" si="24"/>
        <v>#REF!</v>
      </c>
      <c r="I1078" s="1" t="e">
        <v>#N/A</v>
      </c>
      <c r="J1078" s="499">
        <v>0</v>
      </c>
    </row>
    <row r="1079" spans="1:10" ht="15.75" customHeight="1">
      <c r="A1079" s="1" t="s">
        <v>128</v>
      </c>
      <c r="B1079" s="3">
        <v>122</v>
      </c>
      <c r="C1079" s="1" t="str">
        <f t="shared" si="23"/>
        <v>Social Infrastructure: Recreational Facilities: Amusement ParksHazardous substances</v>
      </c>
      <c r="D1079" s="461" t="s">
        <v>286</v>
      </c>
      <c r="F1079" s="1" t="s">
        <v>117</v>
      </c>
      <c r="H1079" s="1" t="e">
        <f t="shared" si="24"/>
        <v>#REF!</v>
      </c>
      <c r="I1079" s="1" t="e">
        <v>#N/A</v>
      </c>
      <c r="J1079" s="499">
        <v>0</v>
      </c>
    </row>
    <row r="1080" spans="1:10" ht="15.75" customHeight="1">
      <c r="A1080" s="1" t="s">
        <v>128</v>
      </c>
      <c r="B1080" s="3">
        <v>140</v>
      </c>
      <c r="C1080" s="1" t="str">
        <f t="shared" si="23"/>
        <v>Social Infrastructure: Recreational Facilities: Arts, Libraries and MuseumsHazardous substances</v>
      </c>
      <c r="D1080" s="461" t="s">
        <v>288</v>
      </c>
      <c r="F1080" s="1" t="s">
        <v>117</v>
      </c>
      <c r="H1080" s="1" t="e">
        <f t="shared" si="24"/>
        <v>#REF!</v>
      </c>
      <c r="I1080" s="1" t="e">
        <v>#N/A</v>
      </c>
      <c r="J1080" s="499">
        <v>0</v>
      </c>
    </row>
    <row r="1081" spans="1:10" ht="15.75" customHeight="1">
      <c r="A1081" s="1" t="s">
        <v>128</v>
      </c>
      <c r="B1081" s="3">
        <v>16</v>
      </c>
      <c r="C1081" s="1" t="str">
        <f t="shared" si="23"/>
        <v>Social Infrastructure: Recreational Facilities: Convention and Exhibition CentersHazardous substances</v>
      </c>
      <c r="D1081" s="461" t="s">
        <v>289</v>
      </c>
      <c r="F1081" s="1" t="s">
        <v>117</v>
      </c>
      <c r="H1081" s="1" t="e">
        <f t="shared" si="24"/>
        <v>#REF!</v>
      </c>
      <c r="I1081" s="1" t="e">
        <v>#N/A</v>
      </c>
      <c r="J1081" s="499">
        <v>0</v>
      </c>
    </row>
    <row r="1082" spans="1:10" ht="15.75" customHeight="1">
      <c r="A1082" s="1" t="s">
        <v>128</v>
      </c>
      <c r="B1082" s="3">
        <v>221</v>
      </c>
      <c r="C1082" s="1" t="str">
        <f t="shared" si="23"/>
        <v>Social Infrastructure: Recreational Facilities: OtherHazardous substances</v>
      </c>
      <c r="D1082" s="461" t="s">
        <v>291</v>
      </c>
      <c r="F1082" s="1" t="s">
        <v>117</v>
      </c>
      <c r="H1082" s="1" t="e">
        <f t="shared" si="24"/>
        <v>#REF!</v>
      </c>
      <c r="I1082" s="1" t="e">
        <v>#N/A</v>
      </c>
      <c r="J1082" s="499">
        <v>0</v>
      </c>
    </row>
    <row r="1083" spans="1:10" ht="15.75" customHeight="1">
      <c r="A1083" s="1" t="s">
        <v>128</v>
      </c>
      <c r="B1083" s="3">
        <v>141</v>
      </c>
      <c r="C1083" s="1" t="str">
        <f t="shared" si="23"/>
        <v>Social Infrastructure: Recreational Facilities: Public Parks and gardensHazardous substances</v>
      </c>
      <c r="D1083" s="461" t="s">
        <v>292</v>
      </c>
      <c r="F1083" s="1" t="s">
        <v>117</v>
      </c>
      <c r="H1083" s="1" t="e">
        <f t="shared" si="24"/>
        <v>#REF!</v>
      </c>
      <c r="I1083" s="1" t="e">
        <v>#N/A</v>
      </c>
      <c r="J1083" s="499">
        <v>0</v>
      </c>
    </row>
    <row r="1084" spans="1:10" ht="15.75" customHeight="1">
      <c r="A1084" s="1" t="s">
        <v>128</v>
      </c>
      <c r="B1084" s="3">
        <v>17</v>
      </c>
      <c r="C1084" s="1" t="str">
        <f t="shared" si="23"/>
        <v>Social Infrastructure: Recreational Facilities: Stadiums and Sports CentersHazardous substances</v>
      </c>
      <c r="D1084" s="461" t="s">
        <v>293</v>
      </c>
      <c r="F1084" s="1" t="s">
        <v>117</v>
      </c>
      <c r="H1084" s="1" t="e">
        <f t="shared" si="24"/>
        <v>#REF!</v>
      </c>
      <c r="I1084" s="1" t="e">
        <v>#N/A</v>
      </c>
      <c r="J1084" s="499">
        <v>0</v>
      </c>
    </row>
    <row r="1085" spans="1:10" ht="15.75" customHeight="1">
      <c r="A1085" s="1" t="s">
        <v>128</v>
      </c>
      <c r="B1085" s="3">
        <v>222</v>
      </c>
      <c r="C1085" s="1" t="str">
        <f t="shared" si="23"/>
        <v>TransportHazardous substances</v>
      </c>
      <c r="D1085" s="461" t="s">
        <v>294</v>
      </c>
      <c r="F1085" s="1" t="s">
        <v>117</v>
      </c>
      <c r="H1085" s="1" t="e">
        <f t="shared" si="24"/>
        <v>#REF!</v>
      </c>
      <c r="I1085" s="1" t="e">
        <v>#N/A</v>
      </c>
      <c r="J1085" s="499">
        <v>0.5</v>
      </c>
    </row>
    <row r="1086" spans="1:10" ht="15.75" customHeight="1">
      <c r="A1086" s="1" t="s">
        <v>128</v>
      </c>
      <c r="B1086" s="3">
        <v>142</v>
      </c>
      <c r="C1086" s="1" t="str">
        <f t="shared" si="23"/>
        <v>Transport: Airport CompaniesHazardous substances</v>
      </c>
      <c r="D1086" s="461" t="s">
        <v>296</v>
      </c>
      <c r="F1086" s="1" t="s">
        <v>117</v>
      </c>
      <c r="H1086" s="1" t="e">
        <f t="shared" si="24"/>
        <v>#REF!</v>
      </c>
      <c r="I1086" s="1" t="e">
        <v>#N/A</v>
      </c>
      <c r="J1086" s="499">
        <v>1</v>
      </c>
    </row>
    <row r="1087" spans="1:10" ht="15.75" customHeight="1">
      <c r="A1087" s="1" t="s">
        <v>128</v>
      </c>
      <c r="B1087" s="3">
        <v>187</v>
      </c>
      <c r="C1087" s="1" t="str">
        <f t="shared" si="23"/>
        <v>Transport: Airport Companies: AirportHazardous substances</v>
      </c>
      <c r="D1087" s="461" t="s">
        <v>297</v>
      </c>
      <c r="F1087" s="1" t="s">
        <v>117</v>
      </c>
      <c r="H1087" s="1" t="e">
        <f t="shared" si="24"/>
        <v>#REF!</v>
      </c>
      <c r="I1087" s="1" t="e">
        <v>#N/A</v>
      </c>
      <c r="J1087" s="499">
        <v>1</v>
      </c>
    </row>
    <row r="1088" spans="1:10" ht="15.75" customHeight="1">
      <c r="A1088" s="1" t="s">
        <v>128</v>
      </c>
      <c r="B1088" s="3">
        <v>223</v>
      </c>
      <c r="C1088" s="1" t="str">
        <f t="shared" si="23"/>
        <v>Transport: Airport Companies: OtherHazardous substances</v>
      </c>
      <c r="D1088" s="461" t="s">
        <v>298</v>
      </c>
      <c r="F1088" s="1" t="s">
        <v>117</v>
      </c>
      <c r="H1088" s="1" t="e">
        <f t="shared" si="24"/>
        <v>#REF!</v>
      </c>
      <c r="I1088" s="1" t="e">
        <v>#N/A</v>
      </c>
      <c r="J1088" s="499">
        <v>1</v>
      </c>
    </row>
    <row r="1089" spans="1:10" ht="15.75" customHeight="1">
      <c r="A1089" s="1" t="s">
        <v>128</v>
      </c>
      <c r="B1089" s="3">
        <v>24</v>
      </c>
      <c r="C1089" s="1" t="str">
        <f t="shared" si="23"/>
        <v>Transport: Car Park CompaniesHazardous substances</v>
      </c>
      <c r="D1089" s="461" t="s">
        <v>300</v>
      </c>
      <c r="F1089" s="1" t="s">
        <v>117</v>
      </c>
      <c r="H1089" s="1" t="e">
        <f t="shared" si="24"/>
        <v>#REF!</v>
      </c>
      <c r="I1089" s="1" t="e">
        <v>#N/A</v>
      </c>
      <c r="J1089" s="499">
        <v>0.5</v>
      </c>
    </row>
    <row r="1090" spans="1:10" ht="15.75" customHeight="1">
      <c r="A1090" s="1" t="s">
        <v>128</v>
      </c>
      <c r="B1090" s="3">
        <v>225</v>
      </c>
      <c r="C1090" s="1" t="str">
        <f t="shared" si="23"/>
        <v>Transport: Car Park Companies: Car ParkHazardous substances</v>
      </c>
      <c r="D1090" s="461" t="s">
        <v>301</v>
      </c>
      <c r="F1090" s="1" t="s">
        <v>117</v>
      </c>
      <c r="H1090" s="1" t="e">
        <f t="shared" si="24"/>
        <v>#REF!</v>
      </c>
      <c r="I1090" s="1" t="e">
        <v>#N/A</v>
      </c>
      <c r="J1090" s="499">
        <v>0.5</v>
      </c>
    </row>
    <row r="1091" spans="1:10" ht="15.75" customHeight="1">
      <c r="A1091" s="1" t="s">
        <v>128</v>
      </c>
      <c r="B1091" s="3">
        <v>210</v>
      </c>
      <c r="C1091" s="1" t="str">
        <f t="shared" si="23"/>
        <v>Transport: Car Park Companies: OtherHazardous substances</v>
      </c>
      <c r="D1091" s="461" t="s">
        <v>302</v>
      </c>
      <c r="F1091" s="1" t="s">
        <v>117</v>
      </c>
      <c r="H1091" s="1" t="e">
        <f t="shared" si="24"/>
        <v>#REF!</v>
      </c>
      <c r="I1091" s="1" t="e">
        <v>#N/A</v>
      </c>
      <c r="J1091" s="499">
        <v>0.5</v>
      </c>
    </row>
    <row r="1092" spans="1:10" ht="15.75" customHeight="1">
      <c r="A1092" s="1" t="s">
        <v>128</v>
      </c>
      <c r="B1092" s="3">
        <v>144</v>
      </c>
      <c r="C1092" s="1" t="str">
        <f t="shared" si="23"/>
        <v>Transport: Other: Hazardous substances</v>
      </c>
      <c r="D1092" s="1" t="s">
        <v>770</v>
      </c>
      <c r="F1092" s="1" t="s">
        <v>117</v>
      </c>
      <c r="H1092" s="1" t="e">
        <f t="shared" si="24"/>
        <v>#REF!</v>
      </c>
      <c r="I1092" s="1" t="e">
        <v>#N/A</v>
      </c>
      <c r="J1092" s="499">
        <v>0.5</v>
      </c>
    </row>
    <row r="1093" spans="1:10" ht="15.75" customHeight="1">
      <c r="A1093" s="1" t="s">
        <v>128</v>
      </c>
      <c r="B1093" s="3">
        <v>108</v>
      </c>
      <c r="C1093" s="1" t="str">
        <f t="shared" si="23"/>
        <v>Transport: Other TransportHazardous substances</v>
      </c>
      <c r="D1093" s="461" t="s">
        <v>303</v>
      </c>
      <c r="F1093" s="1" t="s">
        <v>117</v>
      </c>
      <c r="H1093" s="1" t="e">
        <f t="shared" si="24"/>
        <v>#REF!</v>
      </c>
      <c r="I1093" s="1" t="e">
        <v>#N/A</v>
      </c>
      <c r="J1093" s="499">
        <v>0.5</v>
      </c>
    </row>
    <row r="1094" spans="1:10" ht="15.75" customHeight="1">
      <c r="A1094" s="1" t="s">
        <v>128</v>
      </c>
      <c r="B1094" s="3">
        <v>224</v>
      </c>
      <c r="C1094" s="1" t="str">
        <f t="shared" si="23"/>
        <v>Transport: Water Transport Companies: Inland Water TransportHazardous substances</v>
      </c>
      <c r="D1094" s="4" t="s">
        <v>2076</v>
      </c>
      <c r="F1094" s="1" t="s">
        <v>117</v>
      </c>
      <c r="H1094" s="1" t="e">
        <f t="shared" si="24"/>
        <v>#REF!</v>
      </c>
      <c r="I1094" s="1" t="e">
        <v>#N/A</v>
      </c>
      <c r="J1094" s="499">
        <v>0.5</v>
      </c>
    </row>
    <row r="1095" spans="1:10" ht="15.75" customHeight="1">
      <c r="A1095" s="1" t="s">
        <v>128</v>
      </c>
      <c r="B1095" s="3">
        <v>205</v>
      </c>
      <c r="C1095" s="1" t="str">
        <f t="shared" si="23"/>
        <v>Transport: Other Transport: IntermodalHazardous substances</v>
      </c>
      <c r="D1095" s="461" t="s">
        <v>304</v>
      </c>
      <c r="F1095" s="1" t="s">
        <v>117</v>
      </c>
      <c r="H1095" s="1" t="e">
        <f t="shared" si="24"/>
        <v>#REF!</v>
      </c>
      <c r="I1095" s="1" t="e">
        <v>#N/A</v>
      </c>
      <c r="J1095" s="499">
        <v>0.5</v>
      </c>
    </row>
    <row r="1096" spans="1:10" ht="15.75" customHeight="1">
      <c r="A1096" s="1" t="s">
        <v>128</v>
      </c>
      <c r="B1096" s="3">
        <v>118</v>
      </c>
      <c r="C1096" s="1" t="str">
        <f t="shared" si="23"/>
        <v>Transport: Other Transport: OtherHazardous substances</v>
      </c>
      <c r="D1096" s="461" t="s">
        <v>305</v>
      </c>
      <c r="F1096" s="1" t="s">
        <v>117</v>
      </c>
      <c r="H1096" s="1" t="e">
        <f t="shared" si="24"/>
        <v>#REF!</v>
      </c>
      <c r="I1096" s="1" t="e">
        <v>#N/A</v>
      </c>
      <c r="J1096" s="499">
        <v>0.5</v>
      </c>
    </row>
    <row r="1097" spans="1:10" ht="15.75" customHeight="1">
      <c r="A1097" s="1" t="s">
        <v>128</v>
      </c>
      <c r="B1097" s="3">
        <v>145</v>
      </c>
      <c r="C1097" s="1" t="str">
        <f t="shared" si="23"/>
        <v>Transport: Other Transport: Sea and Coastal ShippingHazardous substances</v>
      </c>
      <c r="D1097" s="461" t="s">
        <v>48</v>
      </c>
      <c r="F1097" s="1" t="s">
        <v>117</v>
      </c>
      <c r="H1097" s="1" t="e">
        <f t="shared" si="24"/>
        <v>#REF!</v>
      </c>
      <c r="I1097" s="1" t="e">
        <v>#N/A</v>
      </c>
      <c r="J1097" s="499">
        <v>0.5</v>
      </c>
    </row>
    <row r="1098" spans="1:10" ht="15.75" customHeight="1">
      <c r="A1098" s="1" t="s">
        <v>128</v>
      </c>
      <c r="B1098" s="3">
        <v>13</v>
      </c>
      <c r="C1098" s="1" t="str">
        <f t="shared" si="23"/>
        <v>Transport: Port CompaniesHazardous substances</v>
      </c>
      <c r="D1098" s="461" t="s">
        <v>306</v>
      </c>
      <c r="F1098" s="1" t="s">
        <v>117</v>
      </c>
      <c r="H1098" s="1" t="e">
        <f t="shared" si="24"/>
        <v>#REF!</v>
      </c>
      <c r="I1098" s="1" t="e">
        <v>#N/A</v>
      </c>
      <c r="J1098" s="499">
        <v>0.5</v>
      </c>
    </row>
    <row r="1099" spans="1:10" ht="15.75" customHeight="1">
      <c r="A1099" s="1" t="s">
        <v>128</v>
      </c>
      <c r="B1099" s="3">
        <v>194</v>
      </c>
      <c r="C1099" s="1" t="str">
        <f t="shared" si="23"/>
        <v>Transport: Port Companies: Bulk Goods PortHazardous substances</v>
      </c>
      <c r="D1099" s="461" t="s">
        <v>307</v>
      </c>
      <c r="F1099" s="1" t="s">
        <v>117</v>
      </c>
      <c r="H1099" s="1" t="e">
        <f t="shared" si="24"/>
        <v>#REF!</v>
      </c>
      <c r="I1099" s="1" t="e">
        <v>#N/A</v>
      </c>
      <c r="J1099" s="499">
        <v>1</v>
      </c>
    </row>
    <row r="1100" spans="1:10" ht="15.75" customHeight="1">
      <c r="A1100" s="1" t="s">
        <v>128</v>
      </c>
      <c r="B1100" s="3">
        <v>15</v>
      </c>
      <c r="C1100" s="1" t="str">
        <f t="shared" si="23"/>
        <v>Transport: Port Companies: Container PortHazardous substances</v>
      </c>
      <c r="D1100" s="461" t="s">
        <v>308</v>
      </c>
      <c r="F1100" s="1" t="s">
        <v>117</v>
      </c>
      <c r="H1100" s="1" t="e">
        <f t="shared" si="24"/>
        <v>#REF!</v>
      </c>
      <c r="I1100" s="1" t="e">
        <v>#N/A</v>
      </c>
      <c r="J1100" s="499">
        <v>0</v>
      </c>
    </row>
    <row r="1101" spans="1:10" ht="15.75" customHeight="1">
      <c r="A1101" s="1" t="s">
        <v>128</v>
      </c>
      <c r="B1101" s="3">
        <v>43</v>
      </c>
      <c r="C1101" s="1" t="str">
        <f t="shared" si="23"/>
        <v>Transport: Port Companies: Landlord PortHazardous substances</v>
      </c>
      <c r="D1101" s="461" t="s">
        <v>309</v>
      </c>
      <c r="F1101" s="1" t="s">
        <v>117</v>
      </c>
      <c r="H1101" s="1" t="e">
        <f t="shared" si="24"/>
        <v>#REF!</v>
      </c>
      <c r="I1101" s="1" t="e">
        <v>#N/A</v>
      </c>
      <c r="J1101" s="499">
        <v>1</v>
      </c>
    </row>
    <row r="1102" spans="1:10" ht="15.75" customHeight="1">
      <c r="A1102" s="1" t="s">
        <v>128</v>
      </c>
      <c r="B1102" s="3">
        <v>192</v>
      </c>
      <c r="C1102" s="1" t="str">
        <f t="shared" si="23"/>
        <v>Transport: Port Companies: Other PortHazardous substances</v>
      </c>
      <c r="D1102" s="461" t="s">
        <v>310</v>
      </c>
      <c r="F1102" s="1" t="s">
        <v>117</v>
      </c>
      <c r="H1102" s="1" t="e">
        <f t="shared" si="24"/>
        <v>#REF!</v>
      </c>
      <c r="I1102" s="1" t="e">
        <v>#N/A</v>
      </c>
      <c r="J1102" s="499">
        <v>0</v>
      </c>
    </row>
    <row r="1103" spans="1:10" ht="15.75" customHeight="1">
      <c r="A1103" s="1" t="s">
        <v>128</v>
      </c>
      <c r="B1103" s="3">
        <v>44</v>
      </c>
      <c r="C1103" s="1" t="str">
        <f t="shared" si="23"/>
        <v>Transport: Port Companies: Tool PortHazardous substances</v>
      </c>
      <c r="D1103" s="461" t="s">
        <v>311</v>
      </c>
      <c r="F1103" s="1" t="s">
        <v>117</v>
      </c>
      <c r="H1103" s="1" t="e">
        <f t="shared" si="24"/>
        <v>#REF!</v>
      </c>
      <c r="I1103" s="1" t="e">
        <v>#N/A</v>
      </c>
      <c r="J1103" s="499">
        <v>0</v>
      </c>
    </row>
    <row r="1104" spans="1:10" ht="15.75" customHeight="1">
      <c r="A1104" s="1" t="s">
        <v>128</v>
      </c>
      <c r="B1104" s="3">
        <v>123</v>
      </c>
      <c r="C1104" s="1" t="str">
        <f t="shared" si="23"/>
        <v>Transport: Rail CompaniesHazardous substances</v>
      </c>
      <c r="D1104" s="461" t="s">
        <v>312</v>
      </c>
      <c r="F1104" s="1" t="s">
        <v>117</v>
      </c>
      <c r="H1104" s="1" t="e">
        <f t="shared" si="24"/>
        <v>#REF!</v>
      </c>
      <c r="I1104" s="1" t="e">
        <v>#N/A</v>
      </c>
      <c r="J1104" s="499">
        <v>0.5</v>
      </c>
    </row>
    <row r="1105" spans="1:10" ht="15.75" customHeight="1">
      <c r="A1105" s="1" t="s">
        <v>128</v>
      </c>
      <c r="B1105" s="3">
        <v>146</v>
      </c>
      <c r="C1105" s="1" t="str">
        <f t="shared" si="23"/>
        <v>Transport: Rail Companies: Freight Rail Rolling StockHazardous substances</v>
      </c>
      <c r="D1105" s="1" t="s">
        <v>313</v>
      </c>
      <c r="F1105" s="1" t="s">
        <v>117</v>
      </c>
      <c r="H1105" s="1">
        <v>0</v>
      </c>
      <c r="I1105" s="1" t="e">
        <v>#N/A</v>
      </c>
      <c r="J1105" s="499">
        <v>0.5</v>
      </c>
    </row>
    <row r="1106" spans="1:10" ht="15.75" customHeight="1">
      <c r="A1106" s="1" t="s">
        <v>128</v>
      </c>
      <c r="B1106" s="3">
        <v>226</v>
      </c>
      <c r="C1106" s="1" t="str">
        <f t="shared" si="23"/>
        <v>Transport: Rail Companies: Heavy Rail LinesHazardous substances</v>
      </c>
      <c r="D1106" s="461" t="s">
        <v>314</v>
      </c>
      <c r="F1106" s="1" t="s">
        <v>117</v>
      </c>
      <c r="H1106" s="1" t="e">
        <f>VLOOKUP(D1106,#REF!,5,FALSE)</f>
        <v>#REF!</v>
      </c>
      <c r="I1106" s="1" t="e">
        <v>#N/A</v>
      </c>
      <c r="J1106" s="499">
        <v>0.5</v>
      </c>
    </row>
    <row r="1107" spans="1:10" ht="15.75" customHeight="1">
      <c r="A1107" s="1" t="s">
        <v>128</v>
      </c>
      <c r="B1107" s="3">
        <v>121</v>
      </c>
      <c r="C1107" s="1" t="str">
        <f t="shared" si="23"/>
        <v>Transport: Rail Companies: High Speed Rail LinesHazardous substances</v>
      </c>
      <c r="D1107" s="1" t="s">
        <v>316</v>
      </c>
      <c r="F1107" s="1" t="s">
        <v>117</v>
      </c>
      <c r="H1107" s="1">
        <v>0</v>
      </c>
      <c r="I1107" s="1" t="e">
        <v>#N/A</v>
      </c>
      <c r="J1107" s="499">
        <v>0.5</v>
      </c>
    </row>
    <row r="1108" spans="1:10" ht="15.75" customHeight="1">
      <c r="A1108" s="1" t="s">
        <v>128</v>
      </c>
      <c r="B1108" s="3">
        <v>135</v>
      </c>
      <c r="C1108" s="1" t="str">
        <f t="shared" si="23"/>
        <v>Transport: Rail Companies: OtherHazardous substances</v>
      </c>
      <c r="D1108" s="461" t="s">
        <v>317</v>
      </c>
      <c r="F1108" s="1" t="s">
        <v>117</v>
      </c>
      <c r="H1108" s="1" t="e">
        <f>VLOOKUP(D1108,#REF!,5,FALSE)</f>
        <v>#REF!</v>
      </c>
      <c r="I1108" s="1" t="e">
        <v>#N/A</v>
      </c>
      <c r="J1108" s="499">
        <v>0.5</v>
      </c>
    </row>
    <row r="1109" spans="1:10" ht="15.75" customHeight="1">
      <c r="A1109" s="1" t="s">
        <v>128</v>
      </c>
      <c r="B1109" s="3">
        <v>25</v>
      </c>
      <c r="C1109" s="1" t="str">
        <f t="shared" si="23"/>
        <v>Transport: Rail Companies: Passenger Rail Rolling StockHazardous substances</v>
      </c>
      <c r="D1109" s="1" t="s">
        <v>319</v>
      </c>
      <c r="F1109" s="1" t="s">
        <v>117</v>
      </c>
      <c r="H1109" s="1">
        <v>0</v>
      </c>
      <c r="I1109" s="1" t="e">
        <v>#N/A</v>
      </c>
      <c r="J1109" s="499">
        <v>0.5</v>
      </c>
    </row>
    <row r="1110" spans="1:10" ht="15.75" customHeight="1">
      <c r="A1110" s="1" t="s">
        <v>128</v>
      </c>
      <c r="B1110" s="3">
        <v>26</v>
      </c>
      <c r="C1110" s="1" t="str">
        <f t="shared" si="23"/>
        <v>Transport: Rail Companies: Rail FreightHazardous substances</v>
      </c>
      <c r="D1110" s="461" t="s">
        <v>320</v>
      </c>
      <c r="F1110" s="1" t="s">
        <v>117</v>
      </c>
      <c r="H1110" s="1" t="e">
        <f t="shared" ref="H1110:H1123" si="25">VLOOKUP(D1110,#REF!,5,FALSE)</f>
        <v>#REF!</v>
      </c>
      <c r="I1110" s="1" t="e">
        <v>#N/A</v>
      </c>
      <c r="J1110" s="499">
        <v>0.5</v>
      </c>
    </row>
    <row r="1111" spans="1:10" ht="15.75" customHeight="1">
      <c r="A1111" s="1" t="s">
        <v>128</v>
      </c>
      <c r="B1111" s="3">
        <v>33</v>
      </c>
      <c r="C1111" s="1" t="str">
        <f t="shared" si="23"/>
        <v>Transport: Road CompaniesHazardous substances</v>
      </c>
      <c r="D1111" s="461" t="s">
        <v>321</v>
      </c>
      <c r="F1111" s="1" t="s">
        <v>117</v>
      </c>
      <c r="H1111" s="1" t="e">
        <f t="shared" si="25"/>
        <v>#REF!</v>
      </c>
      <c r="I1111" s="1" t="e">
        <v>#N/A</v>
      </c>
      <c r="J1111" s="499">
        <v>1</v>
      </c>
    </row>
    <row r="1112" spans="1:10" ht="15.75" customHeight="1">
      <c r="A1112" s="1" t="s">
        <v>128</v>
      </c>
      <c r="B1112" s="3">
        <v>136</v>
      </c>
      <c r="C1112" s="1" t="str">
        <f t="shared" si="23"/>
        <v>Transport: Road Companies: Dual-Carriage Way RoadsHazardous substances</v>
      </c>
      <c r="D1112" s="461" t="s">
        <v>322</v>
      </c>
      <c r="F1112" s="1" t="s">
        <v>117</v>
      </c>
      <c r="H1112" s="1" t="e">
        <f t="shared" si="25"/>
        <v>#REF!</v>
      </c>
      <c r="I1112" s="1" t="e">
        <v>#N/A</v>
      </c>
      <c r="J1112" s="499">
        <v>0.5</v>
      </c>
    </row>
    <row r="1113" spans="1:10" ht="15.75" customHeight="1">
      <c r="A1113" s="1" t="s">
        <v>128</v>
      </c>
      <c r="B1113" s="3">
        <v>22</v>
      </c>
      <c r="C1113" s="1" t="str">
        <f t="shared" si="23"/>
        <v>Transport: Road Companies: Motorway NetworkHazardous substances</v>
      </c>
      <c r="D1113" s="461" t="s">
        <v>323</v>
      </c>
      <c r="F1113" s="1" t="s">
        <v>117</v>
      </c>
      <c r="H1113" s="1" t="e">
        <f t="shared" si="25"/>
        <v>#REF!</v>
      </c>
      <c r="I1113" s="1" t="e">
        <v>#N/A</v>
      </c>
      <c r="J1113" s="499">
        <v>1</v>
      </c>
    </row>
    <row r="1114" spans="1:10" ht="15.75" customHeight="1">
      <c r="A1114" s="1" t="s">
        <v>128</v>
      </c>
      <c r="B1114" s="3">
        <v>184</v>
      </c>
      <c r="C1114" s="1" t="str">
        <f t="shared" si="23"/>
        <v>Transport: Road Companies: MotorwaysHazardous substances</v>
      </c>
      <c r="D1114" s="461" t="s">
        <v>324</v>
      </c>
      <c r="F1114" s="1" t="s">
        <v>117</v>
      </c>
      <c r="H1114" s="1" t="e">
        <f t="shared" si="25"/>
        <v>#REF!</v>
      </c>
      <c r="I1114" s="1" t="e">
        <v>#N/A</v>
      </c>
      <c r="J1114" s="499">
        <v>1</v>
      </c>
    </row>
    <row r="1115" spans="1:10" ht="15.75" customHeight="1">
      <c r="A1115" s="1" t="s">
        <v>128</v>
      </c>
      <c r="B1115" s="3">
        <v>32</v>
      </c>
      <c r="C1115" s="1" t="str">
        <f t="shared" si="23"/>
        <v>Transport: Road Companies: OtherHazardous substances</v>
      </c>
      <c r="D1115" s="461" t="s">
        <v>325</v>
      </c>
      <c r="F1115" s="1" t="s">
        <v>117</v>
      </c>
      <c r="H1115" s="1" t="e">
        <f t="shared" si="25"/>
        <v>#REF!</v>
      </c>
      <c r="I1115" s="1" t="e">
        <v>#N/A</v>
      </c>
      <c r="J1115" s="499">
        <v>0.5</v>
      </c>
    </row>
    <row r="1116" spans="1:10" ht="15.75" customHeight="1">
      <c r="A1116" s="1" t="s">
        <v>128</v>
      </c>
      <c r="B1116" s="3">
        <v>137</v>
      </c>
      <c r="C1116" s="1" t="str">
        <f t="shared" si="23"/>
        <v>Transport: Road Companies: Stand-Alone BridgesHazardous substances</v>
      </c>
      <c r="D1116" s="461" t="s">
        <v>326</v>
      </c>
      <c r="F1116" s="1" t="s">
        <v>117</v>
      </c>
      <c r="H1116" s="1" t="e">
        <f t="shared" si="25"/>
        <v>#REF!</v>
      </c>
      <c r="I1116" s="1" t="e">
        <v>#N/A</v>
      </c>
      <c r="J1116" s="499">
        <v>0.5</v>
      </c>
    </row>
    <row r="1117" spans="1:10" ht="15.75" customHeight="1">
      <c r="A1117" s="1" t="s">
        <v>128</v>
      </c>
      <c r="B1117" s="3">
        <v>28</v>
      </c>
      <c r="C1117" s="1" t="str">
        <f t="shared" si="23"/>
        <v>Transport: Road Companies: Stand-Alone TunnelsHazardous substances</v>
      </c>
      <c r="D1117" s="461" t="s">
        <v>327</v>
      </c>
      <c r="F1117" s="1" t="s">
        <v>117</v>
      </c>
      <c r="H1117" s="1" t="e">
        <f t="shared" si="25"/>
        <v>#REF!</v>
      </c>
      <c r="I1117" s="1" t="e">
        <v>#N/A</v>
      </c>
      <c r="J1117" s="499">
        <v>0.5</v>
      </c>
    </row>
    <row r="1118" spans="1:10" ht="15.75" customHeight="1">
      <c r="A1118" s="1" t="s">
        <v>128</v>
      </c>
      <c r="B1118" s="3">
        <v>29</v>
      </c>
      <c r="C1118" s="1" t="str">
        <f t="shared" si="23"/>
        <v>Transport: Urban Commuter CompaniesHazardous substances</v>
      </c>
      <c r="D1118" s="461" t="s">
        <v>328</v>
      </c>
      <c r="F1118" s="1" t="s">
        <v>117</v>
      </c>
      <c r="H1118" s="1" t="e">
        <f t="shared" si="25"/>
        <v>#REF!</v>
      </c>
      <c r="I1118" s="1" t="e">
        <v>#N/A</v>
      </c>
      <c r="J1118" s="499">
        <v>0</v>
      </c>
    </row>
    <row r="1119" spans="1:10" ht="15.75" customHeight="1">
      <c r="A1119" s="1" t="s">
        <v>128</v>
      </c>
      <c r="B1119" s="3">
        <v>30</v>
      </c>
      <c r="C1119" s="1" t="str">
        <f t="shared" si="23"/>
        <v>Transport: Urban Commuter Companies: Bus TransportationHazardous substances</v>
      </c>
      <c r="D1119" s="461" t="s">
        <v>329</v>
      </c>
      <c r="F1119" s="1" t="s">
        <v>117</v>
      </c>
      <c r="H1119" s="1" t="e">
        <f t="shared" si="25"/>
        <v>#REF!</v>
      </c>
      <c r="I1119" s="1" t="e">
        <v>#N/A</v>
      </c>
      <c r="J1119" s="499">
        <v>0</v>
      </c>
    </row>
    <row r="1120" spans="1:10" ht="15.75" customHeight="1">
      <c r="A1120" s="1" t="s">
        <v>128</v>
      </c>
      <c r="B1120" s="3">
        <v>34</v>
      </c>
      <c r="C1120" s="1" t="str">
        <f t="shared" si="23"/>
        <v>Transport: Urban Commuter Companies: OtherHazardous substances</v>
      </c>
      <c r="D1120" s="461" t="s">
        <v>330</v>
      </c>
      <c r="F1120" s="1" t="s">
        <v>117</v>
      </c>
      <c r="H1120" s="1" t="e">
        <f t="shared" si="25"/>
        <v>#REF!</v>
      </c>
      <c r="I1120" s="1" t="e">
        <v>#N/A</v>
      </c>
      <c r="J1120" s="499">
        <v>0</v>
      </c>
    </row>
    <row r="1121" spans="1:10" ht="15.75" customHeight="1">
      <c r="A1121" s="1" t="s">
        <v>128</v>
      </c>
      <c r="B1121" s="3">
        <v>138</v>
      </c>
      <c r="C1121" s="1" t="str">
        <f t="shared" si="23"/>
        <v>Transport: Urban Commuter Companies: Overground Mass TransitHazardous substances</v>
      </c>
      <c r="D1121" s="461" t="s">
        <v>331</v>
      </c>
      <c r="F1121" s="1" t="s">
        <v>117</v>
      </c>
      <c r="H1121" s="1" t="e">
        <f t="shared" si="25"/>
        <v>#REF!</v>
      </c>
      <c r="I1121" s="1" t="e">
        <v>#N/A</v>
      </c>
      <c r="J1121" s="499">
        <v>0</v>
      </c>
    </row>
    <row r="1122" spans="1:10" ht="15.75" customHeight="1">
      <c r="A1122" s="1" t="s">
        <v>128</v>
      </c>
      <c r="B1122" s="3">
        <v>18</v>
      </c>
      <c r="C1122" s="1" t="str">
        <f t="shared" si="23"/>
        <v>Transport: Urban Commuter Companies: Underground Mass TransitHazardous substances</v>
      </c>
      <c r="D1122" s="461" t="s">
        <v>332</v>
      </c>
      <c r="F1122" s="1" t="s">
        <v>117</v>
      </c>
      <c r="H1122" s="1" t="e">
        <f t="shared" si="25"/>
        <v>#REF!</v>
      </c>
      <c r="I1122" s="1" t="e">
        <v>#N/A</v>
      </c>
      <c r="J1122" s="499">
        <v>0</v>
      </c>
    </row>
    <row r="1123" spans="1:10" ht="15.75" customHeight="1">
      <c r="A1123" s="1" t="s">
        <v>128</v>
      </c>
      <c r="B1123" s="3">
        <v>20</v>
      </c>
      <c r="C1123" s="1" t="str">
        <f t="shared" si="23"/>
        <v>Transport: Urban Commuter Companies: Urban Light-RailHazardous substances</v>
      </c>
      <c r="D1123" s="461" t="s">
        <v>333</v>
      </c>
      <c r="F1123" s="1" t="s">
        <v>117</v>
      </c>
      <c r="H1123" s="1" t="e">
        <f t="shared" si="25"/>
        <v>#REF!</v>
      </c>
      <c r="I1123" s="1" t="e">
        <v>#N/A</v>
      </c>
      <c r="J1123" s="499">
        <v>0</v>
      </c>
    </row>
    <row r="1124" spans="1:10" ht="15.75" customHeight="1">
      <c r="A1124" s="1" t="s">
        <v>128</v>
      </c>
      <c r="B1124" s="3">
        <v>185</v>
      </c>
      <c r="C1124" s="1" t="str">
        <f t="shared" si="23"/>
        <v>Data InfrastructureHealth and safety: community</v>
      </c>
      <c r="D1124" s="1" t="s">
        <v>131</v>
      </c>
      <c r="E1124" s="1" t="s">
        <v>2</v>
      </c>
      <c r="F1124" s="1" t="s">
        <v>214</v>
      </c>
      <c r="G1124" s="1">
        <v>0</v>
      </c>
      <c r="H1124" s="1" t="e">
        <f t="shared" ref="H1124:H1129" si="26">VLOOKUP(D1124,#REF!,7,FALSE)</f>
        <v>#REF!</v>
      </c>
      <c r="I1124" s="1" t="e">
        <v>#N/A</v>
      </c>
      <c r="J1124" s="499">
        <v>0.5</v>
      </c>
    </row>
    <row r="1125" spans="1:10" ht="15.75" customHeight="1">
      <c r="A1125" s="1" t="s">
        <v>128</v>
      </c>
      <c r="B1125" s="3">
        <v>209</v>
      </c>
      <c r="C1125" s="1" t="str">
        <f t="shared" si="23"/>
        <v>Data Infrastructure: Data StorageHealth and safety: community</v>
      </c>
      <c r="D1125" s="1" t="s">
        <v>132</v>
      </c>
      <c r="E1125" s="1" t="s">
        <v>2</v>
      </c>
      <c r="F1125" s="1" t="s">
        <v>214</v>
      </c>
      <c r="G1125" s="1">
        <v>0</v>
      </c>
      <c r="H1125" s="1" t="e">
        <f t="shared" si="26"/>
        <v>#REF!</v>
      </c>
      <c r="I1125" s="1" t="e">
        <v>#N/A</v>
      </c>
      <c r="J1125" s="499">
        <v>0</v>
      </c>
    </row>
    <row r="1126" spans="1:10" ht="15.75" customHeight="1">
      <c r="A1126" s="1" t="s">
        <v>128</v>
      </c>
      <c r="B1126" s="3">
        <v>139</v>
      </c>
      <c r="C1126" s="1" t="str">
        <f t="shared" si="23"/>
        <v>Data Infrastructure: Data Storage: Data CentersHealth and safety: community</v>
      </c>
      <c r="D1126" s="1" t="s">
        <v>134</v>
      </c>
      <c r="E1126" s="1" t="s">
        <v>2</v>
      </c>
      <c r="F1126" s="1" t="s">
        <v>214</v>
      </c>
      <c r="G1126" s="1">
        <v>0</v>
      </c>
      <c r="H1126" s="1" t="e">
        <f t="shared" si="26"/>
        <v>#REF!</v>
      </c>
      <c r="I1126" s="1" t="e">
        <v>#N/A</v>
      </c>
      <c r="J1126" s="499">
        <v>0</v>
      </c>
    </row>
    <row r="1127" spans="1:10" ht="15.75" customHeight="1">
      <c r="A1127" s="1" t="s">
        <v>128</v>
      </c>
      <c r="B1127" s="3">
        <v>195</v>
      </c>
      <c r="C1127" s="1" t="str">
        <f t="shared" si="23"/>
        <v>Data Infrastructure: Data Storage: OtherHealth and safety: community</v>
      </c>
      <c r="D1127" s="1" t="s">
        <v>135</v>
      </c>
      <c r="E1127" s="1" t="s">
        <v>2</v>
      </c>
      <c r="F1127" s="1" t="s">
        <v>214</v>
      </c>
      <c r="G1127" s="1">
        <v>0</v>
      </c>
      <c r="H1127" s="1" t="e">
        <f t="shared" si="26"/>
        <v>#REF!</v>
      </c>
      <c r="I1127" s="1" t="e">
        <v>#N/A</v>
      </c>
      <c r="J1127" s="499">
        <v>0</v>
      </c>
    </row>
    <row r="1128" spans="1:10" ht="15.75" customHeight="1">
      <c r="A1128" s="1" t="s">
        <v>128</v>
      </c>
      <c r="B1128" s="3">
        <v>227</v>
      </c>
      <c r="C1128" s="1" t="str">
        <f t="shared" si="23"/>
        <v>Data Infrastructure: Data TransmissionHealth and safety: community</v>
      </c>
      <c r="D1128" s="1" t="s">
        <v>137</v>
      </c>
      <c r="E1128" s="1" t="s">
        <v>2</v>
      </c>
      <c r="F1128" s="1" t="s">
        <v>214</v>
      </c>
      <c r="G1128" s="1">
        <v>0</v>
      </c>
      <c r="H1128" s="1" t="e">
        <f t="shared" si="26"/>
        <v>#REF!</v>
      </c>
      <c r="I1128" s="1" t="e">
        <v>#N/A</v>
      </c>
      <c r="J1128" s="499">
        <v>0.5</v>
      </c>
    </row>
    <row r="1129" spans="1:10" ht="15.75" customHeight="1">
      <c r="A1129" s="1" t="s">
        <v>128</v>
      </c>
      <c r="B1129" s="3">
        <v>186</v>
      </c>
      <c r="C1129" s="1" t="str">
        <f t="shared" si="23"/>
        <v>Data Infrastructure: Data Transmission: Communication SatellitesHealth and safety: community</v>
      </c>
      <c r="D1129" s="1" t="s">
        <v>138</v>
      </c>
      <c r="E1129" s="1" t="s">
        <v>2</v>
      </c>
      <c r="F1129" s="1" t="s">
        <v>214</v>
      </c>
      <c r="G1129" s="1">
        <v>0</v>
      </c>
      <c r="H1129" s="1" t="e">
        <f t="shared" si="26"/>
        <v>#REF!</v>
      </c>
      <c r="I1129" s="1" t="e">
        <v>#N/A</v>
      </c>
      <c r="J1129" s="499">
        <v>0.5</v>
      </c>
    </row>
    <row r="1130" spans="1:10" ht="15.75" customHeight="1">
      <c r="A1130" s="1" t="s">
        <v>128</v>
      </c>
      <c r="B1130" s="3">
        <v>50</v>
      </c>
      <c r="C1130" s="1" t="str">
        <f t="shared" si="23"/>
        <v>Data Infrastructure: Data Transmission: Fibre networksHealth and safety: community</v>
      </c>
      <c r="D1130" s="461" t="s">
        <v>139</v>
      </c>
      <c r="F1130" s="1" t="s">
        <v>214</v>
      </c>
      <c r="H1130" s="1" t="e">
        <f>VLOOKUP(D1130,#REF!,8,FALSE)</f>
        <v>#REF!</v>
      </c>
      <c r="I1130" s="1" t="e">
        <v>#N/A</v>
      </c>
      <c r="J1130" s="499">
        <v>0.5</v>
      </c>
    </row>
    <row r="1131" spans="1:10" ht="15.75" customHeight="1">
      <c r="A1131" s="1" t="s">
        <v>128</v>
      </c>
      <c r="B1131" s="3">
        <v>193</v>
      </c>
      <c r="C1131" s="1" t="str">
        <f t="shared" si="23"/>
        <v>Data Infrastructure: Data Transmission: Long-Distance CablesHealth and safety: community</v>
      </c>
      <c r="D1131" s="1" t="s">
        <v>141</v>
      </c>
      <c r="E1131" s="1" t="s">
        <v>2</v>
      </c>
      <c r="F1131" s="1" t="s">
        <v>214</v>
      </c>
      <c r="G1131" s="1">
        <v>0</v>
      </c>
      <c r="H1131" s="1" t="e">
        <f>VLOOKUP(D1131,#REF!,7,FALSE)</f>
        <v>#REF!</v>
      </c>
      <c r="I1131" s="1" t="e">
        <v>#N/A</v>
      </c>
      <c r="J1131" s="499">
        <v>0.5</v>
      </c>
    </row>
    <row r="1132" spans="1:10" ht="15.75" customHeight="1">
      <c r="A1132" s="1" t="s">
        <v>128</v>
      </c>
      <c r="B1132" s="3" t="s">
        <v>239</v>
      </c>
      <c r="C1132" s="1" t="str">
        <f t="shared" si="23"/>
        <v>Data Infrastructure: Data Transmission: OtherHealth and safety: community</v>
      </c>
      <c r="D1132" s="1" t="s">
        <v>142</v>
      </c>
      <c r="E1132" s="1" t="s">
        <v>2</v>
      </c>
      <c r="F1132" s="1" t="s">
        <v>214</v>
      </c>
      <c r="G1132" s="1">
        <v>0</v>
      </c>
      <c r="H1132" s="1" t="e">
        <f>VLOOKUP(D1132,#REF!,7,FALSE)</f>
        <v>#REF!</v>
      </c>
      <c r="I1132" s="1" t="e">
        <v>#N/A</v>
      </c>
      <c r="J1132" s="499">
        <v>0.5</v>
      </c>
    </row>
    <row r="1133" spans="1:10" ht="15.75" customHeight="1">
      <c r="A1133" s="1" t="s">
        <v>128</v>
      </c>
      <c r="B1133" s="3">
        <v>91</v>
      </c>
      <c r="C1133" s="1" t="str">
        <f t="shared" si="23"/>
        <v>Data Infrastructure: Data Transmission: Smart metersHealth and safety: community</v>
      </c>
      <c r="D1133" s="461" t="s">
        <v>143</v>
      </c>
      <c r="F1133" s="1" t="s">
        <v>214</v>
      </c>
      <c r="H1133" s="1" t="e">
        <f>VLOOKUP(D1133,#REF!,8,FALSE)</f>
        <v>#REF!</v>
      </c>
      <c r="I1133" s="1" t="e">
        <v>#N/A</v>
      </c>
      <c r="J1133" s="499">
        <v>0.5</v>
      </c>
    </row>
    <row r="1134" spans="1:10" ht="15.75" customHeight="1">
      <c r="A1134" s="1" t="s">
        <v>128</v>
      </c>
      <c r="B1134" s="3">
        <v>155</v>
      </c>
      <c r="C1134" s="1" t="str">
        <f t="shared" si="23"/>
        <v>Data Infrastructure: Data Transmission: Telecom TowersHealth and safety: community</v>
      </c>
      <c r="D1134" s="1" t="s">
        <v>144</v>
      </c>
      <c r="E1134" s="1" t="s">
        <v>2</v>
      </c>
      <c r="F1134" s="1" t="s">
        <v>214</v>
      </c>
      <c r="G1134" s="1">
        <v>0</v>
      </c>
      <c r="H1134" s="1" t="e">
        <f t="shared" ref="H1134:H1143" si="27">VLOOKUP(D1134,#REF!,7,FALSE)</f>
        <v>#REF!</v>
      </c>
      <c r="I1134" s="1" t="e">
        <v>#N/A</v>
      </c>
      <c r="J1134" s="499">
        <v>0.5</v>
      </c>
    </row>
    <row r="1135" spans="1:10" ht="15.75" customHeight="1">
      <c r="A1135" s="1" t="s">
        <v>128</v>
      </c>
      <c r="B1135" s="3">
        <v>153</v>
      </c>
      <c r="C1135" s="1" t="str">
        <f t="shared" si="23"/>
        <v>Data Infrastructure: Data Other: Health and safety: community</v>
      </c>
      <c r="D1135" s="1" t="s">
        <v>2110</v>
      </c>
      <c r="E1135" s="1" t="s">
        <v>2</v>
      </c>
      <c r="F1135" s="1" t="s">
        <v>214</v>
      </c>
      <c r="G1135" s="1">
        <v>0</v>
      </c>
      <c r="H1135" s="1" t="e">
        <f t="shared" si="27"/>
        <v>#REF!</v>
      </c>
      <c r="I1135" s="1" t="e">
        <v>#N/A</v>
      </c>
      <c r="J1135" s="499">
        <v>0.5</v>
      </c>
    </row>
    <row r="1136" spans="1:10" ht="15.75" customHeight="1">
      <c r="A1136" s="1" t="s">
        <v>128</v>
      </c>
      <c r="B1136" s="3">
        <v>154</v>
      </c>
      <c r="C1136" s="1" t="str">
        <f t="shared" si="23"/>
        <v>Diversified: : Health and safety: community</v>
      </c>
      <c r="D1136" s="1" t="s">
        <v>762</v>
      </c>
      <c r="E1136" s="1" t="s">
        <v>2</v>
      </c>
      <c r="F1136" s="1" t="s">
        <v>214</v>
      </c>
      <c r="G1136" s="1">
        <v>0</v>
      </c>
      <c r="H1136" s="1" t="e">
        <f t="shared" si="27"/>
        <v>#REF!</v>
      </c>
      <c r="I1136" s="1" t="e">
        <v>#N/A</v>
      </c>
      <c r="J1136" s="499">
        <v>0.5</v>
      </c>
    </row>
    <row r="1137" spans="1:10" ht="15.75" customHeight="1">
      <c r="A1137" s="1" t="s">
        <v>128</v>
      </c>
      <c r="B1137" s="3">
        <v>229</v>
      </c>
      <c r="C1137" s="1" t="str">
        <f t="shared" si="23"/>
        <v>Energy and Water ResourcesHealth and safety: community</v>
      </c>
      <c r="D1137" s="1" t="s">
        <v>148</v>
      </c>
      <c r="E1137" s="1" t="s">
        <v>2</v>
      </c>
      <c r="F1137" s="1" t="s">
        <v>214</v>
      </c>
      <c r="G1137" s="1">
        <v>0.5</v>
      </c>
      <c r="H1137" s="1" t="e">
        <f t="shared" si="27"/>
        <v>#REF!</v>
      </c>
      <c r="I1137" s="1" t="e">
        <v>#N/A</v>
      </c>
      <c r="J1137" s="499">
        <v>1</v>
      </c>
    </row>
    <row r="1138" spans="1:10" ht="15.75" customHeight="1">
      <c r="A1138" s="1" t="s">
        <v>128</v>
      </c>
      <c r="B1138" s="3" t="s">
        <v>246</v>
      </c>
      <c r="C1138" s="1" t="str">
        <f t="shared" si="23"/>
        <v>Energy and Water Resources: Energy Resource Processing CompaniesHealth and safety: community</v>
      </c>
      <c r="D1138" s="1" t="s">
        <v>150</v>
      </c>
      <c r="E1138" s="1" t="s">
        <v>2</v>
      </c>
      <c r="F1138" s="1" t="s">
        <v>214</v>
      </c>
      <c r="G1138" s="1">
        <v>0.5</v>
      </c>
      <c r="H1138" s="1" t="e">
        <f t="shared" si="27"/>
        <v>#REF!</v>
      </c>
      <c r="I1138" s="1" t="e">
        <v>#N/A</v>
      </c>
      <c r="J1138" s="499">
        <v>1</v>
      </c>
    </row>
    <row r="1139" spans="1:10" ht="15.75" customHeight="1">
      <c r="A1139" s="1" t="s">
        <v>128</v>
      </c>
      <c r="B1139" s="3">
        <v>199</v>
      </c>
      <c r="C1139" s="1" t="str">
        <f t="shared" si="23"/>
        <v>Energy and Water Resources: Energy Resource Processing Companies: Crude Oil RefineryHealth and safety: community</v>
      </c>
      <c r="D1139" s="1" t="s">
        <v>151</v>
      </c>
      <c r="E1139" s="1" t="s">
        <v>2</v>
      </c>
      <c r="F1139" s="1" t="s">
        <v>214</v>
      </c>
      <c r="G1139" s="1">
        <v>0.5</v>
      </c>
      <c r="H1139" s="1" t="e">
        <f t="shared" si="27"/>
        <v>#REF!</v>
      </c>
      <c r="I1139" s="1" t="e">
        <v>#N/A</v>
      </c>
      <c r="J1139" s="499">
        <v>1</v>
      </c>
    </row>
    <row r="1140" spans="1:10" ht="15.75" customHeight="1">
      <c r="A1140" s="1" t="s">
        <v>128</v>
      </c>
      <c r="B1140" s="3">
        <v>156</v>
      </c>
      <c r="C1140" s="1" t="str">
        <f t="shared" si="23"/>
        <v>Energy and Water Resources: Energy Resource Processing Companies: LNG - LiquefactionHealth and safety: community</v>
      </c>
      <c r="D1140" s="1" t="s">
        <v>152</v>
      </c>
      <c r="E1140" s="1" t="s">
        <v>2</v>
      </c>
      <c r="F1140" s="1" t="s">
        <v>214</v>
      </c>
      <c r="G1140" s="1">
        <v>0.5</v>
      </c>
      <c r="H1140" s="1" t="e">
        <f t="shared" si="27"/>
        <v>#REF!</v>
      </c>
      <c r="I1140" s="1" t="e">
        <v>#N/A</v>
      </c>
      <c r="J1140" s="499">
        <v>1</v>
      </c>
    </row>
    <row r="1141" spans="1:10" ht="15.75" customHeight="1">
      <c r="A1141" s="1" t="s">
        <v>128</v>
      </c>
      <c r="B1141" s="3">
        <v>79</v>
      </c>
      <c r="C1141" s="1" t="str">
        <f t="shared" si="23"/>
        <v>Energy and Water Resources: Energy Resource Processing Companies: LNG - RegasificationHealth and safety: community</v>
      </c>
      <c r="D1141" s="1" t="s">
        <v>153</v>
      </c>
      <c r="E1141" s="1" t="s">
        <v>2</v>
      </c>
      <c r="F1141" s="1" t="s">
        <v>214</v>
      </c>
      <c r="G1141" s="1">
        <v>0.5</v>
      </c>
      <c r="H1141" s="1" t="e">
        <f t="shared" si="27"/>
        <v>#REF!</v>
      </c>
      <c r="I1141" s="1" t="e">
        <v>#N/A</v>
      </c>
      <c r="J1141" s="499">
        <v>1</v>
      </c>
    </row>
    <row r="1142" spans="1:10" ht="15.75" customHeight="1">
      <c r="A1142" s="1" t="s">
        <v>128</v>
      </c>
      <c r="B1142" s="3">
        <v>200</v>
      </c>
      <c r="C1142" s="1" t="str">
        <f t="shared" si="23"/>
        <v>Energy and Water Resources: Energy Resource Processing Companies: OtherHealth and safety: community</v>
      </c>
      <c r="D1142" s="1" t="s">
        <v>154</v>
      </c>
      <c r="E1142" s="1" t="s">
        <v>2</v>
      </c>
      <c r="F1142" s="1" t="s">
        <v>214</v>
      </c>
      <c r="G1142" s="1">
        <v>0.5</v>
      </c>
      <c r="H1142" s="1" t="e">
        <f t="shared" si="27"/>
        <v>#REF!</v>
      </c>
      <c r="I1142" s="1" t="e">
        <v>#N/A</v>
      </c>
      <c r="J1142" s="499">
        <v>1</v>
      </c>
    </row>
    <row r="1143" spans="1:10" ht="15.75" customHeight="1">
      <c r="A1143" s="1" t="s">
        <v>128</v>
      </c>
      <c r="B1143" s="3">
        <v>125</v>
      </c>
      <c r="C1143" s="1" t="str">
        <f t="shared" si="23"/>
        <v>Energy and Water Resources: Energy Resource Storage CompaniesHealth and safety: community</v>
      </c>
      <c r="D1143" s="1" t="s">
        <v>155</v>
      </c>
      <c r="E1143" s="1" t="s">
        <v>2</v>
      </c>
      <c r="F1143" s="1" t="s">
        <v>214</v>
      </c>
      <c r="G1143" s="1">
        <v>0.5</v>
      </c>
      <c r="H1143" s="1" t="e">
        <f t="shared" si="27"/>
        <v>#REF!</v>
      </c>
      <c r="I1143" s="1" t="e">
        <v>#N/A</v>
      </c>
      <c r="J1143" s="499">
        <v>1</v>
      </c>
    </row>
    <row r="1144" spans="1:10" ht="15.75" customHeight="1">
      <c r="A1144" s="1" t="s">
        <v>128</v>
      </c>
      <c r="B1144" s="3">
        <v>157</v>
      </c>
      <c r="C1144" s="1" t="str">
        <f t="shared" si="23"/>
        <v>Energy and Water Resources: Energy Resource Storage Companies: Floating Storage Units - FSUHealth and safety: community</v>
      </c>
      <c r="D1144" s="1" t="s">
        <v>156</v>
      </c>
      <c r="F1144" s="1" t="s">
        <v>214</v>
      </c>
      <c r="H1144" s="1">
        <v>1</v>
      </c>
      <c r="I1144" s="1" t="e">
        <v>#N/A</v>
      </c>
      <c r="J1144" s="499">
        <v>1</v>
      </c>
    </row>
    <row r="1145" spans="1:10" ht="15.75" customHeight="1">
      <c r="A1145" s="1" t="s">
        <v>128</v>
      </c>
      <c r="B1145" s="3">
        <v>92</v>
      </c>
      <c r="C1145" s="1" t="str">
        <f t="shared" si="23"/>
        <v>Energy and Water Resources: Energy Resource Storage Companies: Gas StorageHealth and safety: community</v>
      </c>
      <c r="D1145" s="1" t="s">
        <v>158</v>
      </c>
      <c r="E1145" s="1" t="s">
        <v>2</v>
      </c>
      <c r="F1145" s="1" t="s">
        <v>214</v>
      </c>
      <c r="G1145" s="1">
        <v>0.5</v>
      </c>
      <c r="H1145" s="1" t="e">
        <f>VLOOKUP(D1145,#REF!,7,FALSE)</f>
        <v>#REF!</v>
      </c>
      <c r="I1145" s="1" t="e">
        <v>#N/A</v>
      </c>
      <c r="J1145" s="499">
        <v>1</v>
      </c>
    </row>
    <row r="1146" spans="1:10" ht="15.75" customHeight="1">
      <c r="A1146" s="1" t="s">
        <v>128</v>
      </c>
      <c r="B1146" s="3">
        <v>94</v>
      </c>
      <c r="C1146" s="1" t="str">
        <f t="shared" si="23"/>
        <v>Energy and Water Resources: Energy Resource Storage Companies: Liquid StorageHealth and safety: community</v>
      </c>
      <c r="D1146" s="1" t="s">
        <v>159</v>
      </c>
      <c r="E1146" s="1" t="s">
        <v>2</v>
      </c>
      <c r="F1146" s="1" t="s">
        <v>214</v>
      </c>
      <c r="G1146" s="1">
        <v>0.5</v>
      </c>
      <c r="H1146" s="1" t="e">
        <f>VLOOKUP(D1146,#REF!,7,FALSE)</f>
        <v>#REF!</v>
      </c>
      <c r="I1146" s="1" t="e">
        <v>#N/A</v>
      </c>
      <c r="J1146" s="499">
        <v>1</v>
      </c>
    </row>
    <row r="1147" spans="1:10" ht="15.75" customHeight="1">
      <c r="A1147" s="1" t="s">
        <v>128</v>
      </c>
      <c r="B1147" s="3">
        <v>203</v>
      </c>
      <c r="C1147" s="1" t="str">
        <f t="shared" si="23"/>
        <v>Energy and Water Resources: Energy Resource Storage Companies: Other StorageHealth and safety: community</v>
      </c>
      <c r="D1147" s="1" t="s">
        <v>160</v>
      </c>
      <c r="E1147" s="1" t="s">
        <v>2</v>
      </c>
      <c r="F1147" s="1" t="s">
        <v>214</v>
      </c>
      <c r="G1147" s="1">
        <v>0.5</v>
      </c>
      <c r="H1147" s="1" t="e">
        <f>VLOOKUP(D1147,#REF!,7,FALSE)</f>
        <v>#REF!</v>
      </c>
      <c r="I1147" s="1" t="e">
        <v>#N/A</v>
      </c>
      <c r="J1147" s="499">
        <v>1</v>
      </c>
    </row>
    <row r="1148" spans="1:10" ht="15.75" customHeight="1">
      <c r="A1148" s="1" t="s">
        <v>128</v>
      </c>
      <c r="B1148" s="3">
        <v>89</v>
      </c>
      <c r="C1148" s="1" t="str">
        <f t="shared" si="23"/>
        <v>Energy and Water Resources: Natural Resources Transportation CompaniesHealth and safety: community</v>
      </c>
      <c r="D1148" s="1" t="s">
        <v>161</v>
      </c>
      <c r="E1148" s="1" t="s">
        <v>2</v>
      </c>
      <c r="F1148" s="1" t="s">
        <v>214</v>
      </c>
      <c r="G1148" s="1">
        <v>0.5</v>
      </c>
      <c r="H1148" s="1" t="e">
        <f>VLOOKUP(D1148,#REF!,7,FALSE)</f>
        <v>#REF!</v>
      </c>
      <c r="I1148" s="1" t="e">
        <v>#N/A</v>
      </c>
      <c r="J1148" s="499">
        <v>1</v>
      </c>
    </row>
    <row r="1149" spans="1:10" ht="15.75" customHeight="1">
      <c r="A1149" s="1" t="s">
        <v>128</v>
      </c>
      <c r="B1149" s="3">
        <v>158</v>
      </c>
      <c r="C1149" s="1" t="str">
        <f t="shared" si="23"/>
        <v>Energy and Water Resources: Natural Resources Transportation Companies: Gas PipelineHealth and safety: community</v>
      </c>
      <c r="D1149" s="1" t="s">
        <v>162</v>
      </c>
      <c r="E1149" s="1" t="s">
        <v>2</v>
      </c>
      <c r="F1149" s="1" t="s">
        <v>214</v>
      </c>
      <c r="G1149" s="1">
        <v>0.5</v>
      </c>
      <c r="H1149" s="1" t="e">
        <f>VLOOKUP(D1149,#REF!,7,FALSE)</f>
        <v>#REF!</v>
      </c>
      <c r="I1149" s="1" t="e">
        <v>#N/A</v>
      </c>
      <c r="J1149" s="499">
        <v>1</v>
      </c>
    </row>
    <row r="1150" spans="1:10" ht="15.75" customHeight="1">
      <c r="A1150" s="1" t="s">
        <v>128</v>
      </c>
      <c r="B1150" s="3">
        <v>98</v>
      </c>
      <c r="C1150" s="1" t="str">
        <f t="shared" si="23"/>
        <v>Energy and Water Resources: Natural Resources Transportation Companies: LNG ShipsHealth and safety: community</v>
      </c>
      <c r="D1150" s="1" t="s">
        <v>163</v>
      </c>
      <c r="F1150" s="1" t="s">
        <v>214</v>
      </c>
      <c r="H1150" s="1">
        <v>0</v>
      </c>
      <c r="I1150" s="1" t="e">
        <v>#N/A</v>
      </c>
      <c r="J1150" s="499">
        <v>0.5</v>
      </c>
    </row>
    <row r="1151" spans="1:10" ht="15.75" customHeight="1">
      <c r="A1151" s="1" t="s">
        <v>128</v>
      </c>
      <c r="B1151" s="3" t="s">
        <v>261</v>
      </c>
      <c r="C1151" s="1" t="str">
        <f t="shared" si="23"/>
        <v>Energy and Water Resources: Natural Resources Transportation Companies: Oil PipelineHealth and safety: community</v>
      </c>
      <c r="D1151" s="1" t="s">
        <v>164</v>
      </c>
      <c r="E1151" s="1" t="s">
        <v>2</v>
      </c>
      <c r="F1151" s="1" t="s">
        <v>214</v>
      </c>
      <c r="G1151" s="1">
        <v>0.5</v>
      </c>
      <c r="H1151" s="1" t="e">
        <f t="shared" ref="H1151:H1157" si="28">VLOOKUP(D1151,#REF!,7,FALSE)</f>
        <v>#REF!</v>
      </c>
      <c r="I1151" s="1" t="e">
        <v>#N/A</v>
      </c>
      <c r="J1151" s="499">
        <v>1</v>
      </c>
    </row>
    <row r="1152" spans="1:10" ht="15.75" customHeight="1">
      <c r="A1152" s="1" t="s">
        <v>128</v>
      </c>
      <c r="B1152" s="3">
        <v>162</v>
      </c>
      <c r="C1152" s="1" t="str">
        <f t="shared" si="23"/>
        <v>Energy and Water Resources: Natural Resources Transportation Companies: OtherHealth and safety: community</v>
      </c>
      <c r="D1152" s="1" t="s">
        <v>166</v>
      </c>
      <c r="E1152" s="1" t="s">
        <v>2</v>
      </c>
      <c r="F1152" s="1" t="s">
        <v>214</v>
      </c>
      <c r="G1152" s="1">
        <v>0.5</v>
      </c>
      <c r="H1152" s="1" t="e">
        <f t="shared" si="28"/>
        <v>#REF!</v>
      </c>
      <c r="I1152" s="1" t="e">
        <v>#N/A</v>
      </c>
      <c r="J1152" s="499">
        <v>1</v>
      </c>
    </row>
    <row r="1153" spans="1:10" ht="15.75" customHeight="1">
      <c r="A1153" s="1" t="s">
        <v>128</v>
      </c>
      <c r="B1153" s="3">
        <v>161</v>
      </c>
      <c r="C1153" s="1" t="str">
        <f t="shared" si="23"/>
        <v>Energy and Water Resources: Natural Resources Transportation Companies: Wastewater PipelineHealth and safety: community</v>
      </c>
      <c r="D1153" s="1" t="s">
        <v>167</v>
      </c>
      <c r="E1153" s="1" t="s">
        <v>2</v>
      </c>
      <c r="F1153" s="1" t="s">
        <v>214</v>
      </c>
      <c r="G1153" s="1">
        <v>0.5</v>
      </c>
      <c r="H1153" s="1" t="e">
        <f t="shared" si="28"/>
        <v>#REF!</v>
      </c>
      <c r="I1153" s="1" t="e">
        <v>#N/A</v>
      </c>
      <c r="J1153" s="499">
        <v>1</v>
      </c>
    </row>
    <row r="1154" spans="1:10" ht="15.75" customHeight="1">
      <c r="A1154" s="1" t="s">
        <v>128</v>
      </c>
      <c r="B1154" s="3">
        <v>201</v>
      </c>
      <c r="C1154" s="1" t="str">
        <f t="shared" si="23"/>
        <v>Energy and Water Resources: Natural Resources Transportation Companies: Water PipelineHealth and safety: community</v>
      </c>
      <c r="D1154" s="1" t="s">
        <v>168</v>
      </c>
      <c r="E1154" s="1" t="s">
        <v>2</v>
      </c>
      <c r="F1154" s="1" t="s">
        <v>214</v>
      </c>
      <c r="G1154" s="1">
        <v>0.5</v>
      </c>
      <c r="H1154" s="1" t="e">
        <f t="shared" si="28"/>
        <v>#REF!</v>
      </c>
      <c r="I1154" s="1" t="e">
        <v>#N/A</v>
      </c>
      <c r="J1154" s="499">
        <v>1</v>
      </c>
    </row>
    <row r="1155" spans="1:10" ht="15.75" customHeight="1">
      <c r="A1155" s="1" t="s">
        <v>128</v>
      </c>
      <c r="B1155" s="3">
        <v>160</v>
      </c>
      <c r="C1155" s="1" t="str">
        <f t="shared" si="23"/>
        <v>Energy and Water Resources: Other: Health and safety: community</v>
      </c>
      <c r="D1155" s="1" t="s">
        <v>764</v>
      </c>
      <c r="E1155" s="1" t="s">
        <v>2</v>
      </c>
      <c r="F1155" s="1" t="s">
        <v>214</v>
      </c>
      <c r="G1155" s="1">
        <v>0.5</v>
      </c>
      <c r="H1155" s="1" t="e">
        <f t="shared" si="28"/>
        <v>#REF!</v>
      </c>
      <c r="I1155" s="1" t="e">
        <v>#N/A</v>
      </c>
      <c r="J1155" s="499">
        <v>1</v>
      </c>
    </row>
    <row r="1156" spans="1:10" ht="15.75" customHeight="1">
      <c r="A1156" s="1" t="s">
        <v>128</v>
      </c>
      <c r="B1156" s="3">
        <v>159</v>
      </c>
      <c r="C1156" s="1" t="str">
        <f t="shared" si="23"/>
        <v>Environmental ServicesHealth and safety: community</v>
      </c>
      <c r="D1156" s="1" t="s">
        <v>169</v>
      </c>
      <c r="E1156" s="1" t="s">
        <v>2</v>
      </c>
      <c r="F1156" s="1" t="s">
        <v>214</v>
      </c>
      <c r="G1156" s="1">
        <v>0</v>
      </c>
      <c r="H1156" s="1" t="e">
        <f t="shared" si="28"/>
        <v>#REF!</v>
      </c>
      <c r="I1156" s="1" t="e">
        <v>#N/A</v>
      </c>
      <c r="J1156" s="499">
        <v>1</v>
      </c>
    </row>
    <row r="1157" spans="1:10" ht="15.75" customHeight="1">
      <c r="A1157" s="1" t="s">
        <v>128</v>
      </c>
      <c r="B1157" s="3">
        <v>228</v>
      </c>
      <c r="C1157" s="1" t="str">
        <f t="shared" si="23"/>
        <v>Environmental Services: Environmental ManagementHealth and safety: community</v>
      </c>
      <c r="D1157" s="1" t="s">
        <v>170</v>
      </c>
      <c r="E1157" s="1" t="s">
        <v>2</v>
      </c>
      <c r="F1157" s="1" t="s">
        <v>214</v>
      </c>
      <c r="G1157" s="1">
        <v>0</v>
      </c>
      <c r="H1157" s="1" t="e">
        <f t="shared" si="28"/>
        <v>#REF!</v>
      </c>
      <c r="I1157" s="1" t="e">
        <v>#N/A</v>
      </c>
      <c r="J1157" s="499">
        <v>0.5</v>
      </c>
    </row>
    <row r="1158" spans="1:10" ht="15.75" customHeight="1">
      <c r="A1158" s="1" t="s">
        <v>128</v>
      </c>
      <c r="B1158" s="3">
        <v>126</v>
      </c>
      <c r="C1158" s="1" t="str">
        <f t="shared" si="23"/>
        <v>Environmental Services: Environmental Management: Carbon CaptureHealth and safety: community</v>
      </c>
      <c r="D1158" s="1" t="s">
        <v>171</v>
      </c>
      <c r="F1158" s="1" t="s">
        <v>214</v>
      </c>
      <c r="H1158" s="1">
        <v>0</v>
      </c>
      <c r="I1158" s="1" t="e">
        <v>#N/A</v>
      </c>
      <c r="J1158" s="499">
        <v>0.5</v>
      </c>
    </row>
    <row r="1159" spans="1:10" ht="15.75" customHeight="1">
      <c r="A1159" s="1" t="s">
        <v>128</v>
      </c>
      <c r="B1159" s="3">
        <v>88</v>
      </c>
      <c r="C1159" s="1" t="str">
        <f t="shared" si="23"/>
        <v>Environmental Services: Environmental Management: Coastal and Riverine LocksHealth and safety: community</v>
      </c>
      <c r="D1159" s="1" t="s">
        <v>172</v>
      </c>
      <c r="E1159" s="1" t="s">
        <v>2</v>
      </c>
      <c r="F1159" s="1" t="s">
        <v>214</v>
      </c>
      <c r="G1159" s="1">
        <v>0</v>
      </c>
      <c r="H1159" s="1" t="e">
        <f t="shared" ref="H1159:H1164" si="29">VLOOKUP(D1159,#REF!,7,FALSE)</f>
        <v>#REF!</v>
      </c>
      <c r="I1159" s="1" t="e">
        <v>#N/A</v>
      </c>
      <c r="J1159" s="499">
        <v>0.5</v>
      </c>
    </row>
    <row r="1160" spans="1:10" ht="15.75" customHeight="1">
      <c r="A1160" s="1" t="s">
        <v>128</v>
      </c>
      <c r="B1160" s="3">
        <v>87</v>
      </c>
      <c r="C1160" s="1" t="str">
        <f t="shared" si="23"/>
        <v>Environmental Services: Environmental Management: Energy EfficiencyHealth and safety: community</v>
      </c>
      <c r="D1160" s="1" t="s">
        <v>173</v>
      </c>
      <c r="E1160" s="1" t="s">
        <v>2</v>
      </c>
      <c r="F1160" s="1" t="s">
        <v>214</v>
      </c>
      <c r="G1160" s="1">
        <v>0</v>
      </c>
      <c r="H1160" s="1" t="e">
        <f t="shared" si="29"/>
        <v>#REF!</v>
      </c>
      <c r="I1160" s="1" t="e">
        <v>#N/A</v>
      </c>
      <c r="J1160" s="499">
        <v>0.5</v>
      </c>
    </row>
    <row r="1161" spans="1:10" ht="15.75" customHeight="1">
      <c r="A1161" s="1" t="s">
        <v>128</v>
      </c>
      <c r="B1161" s="3">
        <v>202</v>
      </c>
      <c r="C1161" s="1" t="str">
        <f t="shared" si="23"/>
        <v>Environmental Services: Environmental Management: Flood controlHealth and safety: community</v>
      </c>
      <c r="D1161" s="1" t="s">
        <v>175</v>
      </c>
      <c r="E1161" s="1" t="s">
        <v>2</v>
      </c>
      <c r="F1161" s="1" t="s">
        <v>214</v>
      </c>
      <c r="G1161" s="1">
        <v>0</v>
      </c>
      <c r="H1161" s="1" t="e">
        <f t="shared" si="29"/>
        <v>#REF!</v>
      </c>
      <c r="I1161" s="1" t="e">
        <v>#N/A</v>
      </c>
      <c r="J1161" s="499">
        <v>1</v>
      </c>
    </row>
    <row r="1162" spans="1:10" ht="15.75" customHeight="1">
      <c r="A1162" s="1" t="s">
        <v>128</v>
      </c>
      <c r="B1162" s="3">
        <v>101</v>
      </c>
      <c r="C1162" s="1" t="str">
        <f t="shared" si="23"/>
        <v>Environmental Services: Environmental Management: OtherHealth and safety: community</v>
      </c>
      <c r="D1162" s="1" t="s">
        <v>176</v>
      </c>
      <c r="E1162" s="1" t="s">
        <v>2</v>
      </c>
      <c r="F1162" s="1" t="s">
        <v>214</v>
      </c>
      <c r="G1162" s="1">
        <v>0</v>
      </c>
      <c r="H1162" s="1" t="e">
        <f t="shared" si="29"/>
        <v>#REF!</v>
      </c>
      <c r="I1162" s="1" t="e">
        <v>#N/A</v>
      </c>
      <c r="J1162" s="499">
        <v>0.5</v>
      </c>
    </row>
    <row r="1163" spans="1:10" ht="15.75" customHeight="1">
      <c r="A1163" s="1" t="s">
        <v>128</v>
      </c>
      <c r="B1163" s="3" t="s">
        <v>275</v>
      </c>
      <c r="C1163" s="1" t="str">
        <f t="shared" si="23"/>
        <v>Environmental Services: Other: Health and safety: community</v>
      </c>
      <c r="D1163" s="1" t="s">
        <v>765</v>
      </c>
      <c r="E1163" s="1" t="s">
        <v>2</v>
      </c>
      <c r="F1163" s="1" t="s">
        <v>214</v>
      </c>
      <c r="G1163" s="1">
        <v>0</v>
      </c>
      <c r="H1163" s="1" t="e">
        <f t="shared" si="29"/>
        <v>#REF!</v>
      </c>
      <c r="I1163" s="1" t="e">
        <v>#N/A</v>
      </c>
      <c r="J1163" s="499">
        <v>0.5</v>
      </c>
    </row>
    <row r="1164" spans="1:10" ht="15.75" customHeight="1">
      <c r="A1164" s="1" t="s">
        <v>128</v>
      </c>
      <c r="B1164" s="3" t="s">
        <v>277</v>
      </c>
      <c r="C1164" s="1" t="str">
        <f t="shared" si="23"/>
        <v>Environmental Services: Waste TreatmentHealth and safety: community</v>
      </c>
      <c r="D1164" s="1" t="s">
        <v>177</v>
      </c>
      <c r="E1164" s="1" t="s">
        <v>2</v>
      </c>
      <c r="F1164" s="1" t="s">
        <v>214</v>
      </c>
      <c r="G1164" s="1">
        <v>0</v>
      </c>
      <c r="H1164" s="1" t="e">
        <f t="shared" si="29"/>
        <v>#REF!</v>
      </c>
      <c r="I1164" s="1" t="e">
        <v>#N/A</v>
      </c>
      <c r="J1164" s="499">
        <v>1</v>
      </c>
    </row>
    <row r="1165" spans="1:10" ht="15.75" customHeight="1">
      <c r="A1165" s="1" t="s">
        <v>128</v>
      </c>
      <c r="B1165" s="3" t="s">
        <v>279</v>
      </c>
      <c r="C1165" s="1" t="str">
        <f t="shared" si="23"/>
        <v>Environmental Services: Waste Treatment: Gaseous Waste TreatmentHealth and safety: community</v>
      </c>
      <c r="D1165" s="1" t="s">
        <v>178</v>
      </c>
      <c r="F1165" s="1" t="s">
        <v>214</v>
      </c>
      <c r="H1165" s="1">
        <v>1</v>
      </c>
      <c r="I1165" s="1" t="e">
        <v>#N/A</v>
      </c>
      <c r="J1165" s="499">
        <v>1</v>
      </c>
    </row>
    <row r="1166" spans="1:10" ht="15.75" customHeight="1">
      <c r="A1166" s="1" t="s">
        <v>128</v>
      </c>
      <c r="B1166" s="3">
        <v>196</v>
      </c>
      <c r="C1166" s="1" t="str">
        <f t="shared" si="23"/>
        <v>Environmental Services: Waste Treatment: Hazardous Waste TreatmentHealth and safety: community</v>
      </c>
      <c r="D1166" s="1" t="s">
        <v>179</v>
      </c>
      <c r="E1166" s="1" t="s">
        <v>2</v>
      </c>
      <c r="F1166" s="1" t="s">
        <v>214</v>
      </c>
      <c r="G1166" s="1">
        <v>0</v>
      </c>
      <c r="H1166" s="1" t="e">
        <f>VLOOKUP(D1166,#REF!,7,FALSE)</f>
        <v>#REF!</v>
      </c>
      <c r="I1166" s="1" t="e">
        <v>#N/A</v>
      </c>
      <c r="J1166" s="499">
        <v>1</v>
      </c>
    </row>
    <row r="1167" spans="1:10" ht="15.75" customHeight="1">
      <c r="A1167" s="1" t="s">
        <v>128</v>
      </c>
      <c r="B1167" s="3">
        <v>207</v>
      </c>
      <c r="C1167" s="1" t="str">
        <f t="shared" si="23"/>
        <v>Environmental Services: Waste Treatment: Non-Hazardous Waste TreatmentHealth and safety: community</v>
      </c>
      <c r="D1167" s="1" t="s">
        <v>180</v>
      </c>
      <c r="E1167" s="1" t="s">
        <v>2</v>
      </c>
      <c r="F1167" s="1" t="s">
        <v>214</v>
      </c>
      <c r="G1167" s="1">
        <v>0</v>
      </c>
      <c r="H1167" s="1" t="e">
        <f>VLOOKUP(D1167,#REF!,7,FALSE)</f>
        <v>#REF!</v>
      </c>
      <c r="I1167" s="1" t="e">
        <v>#N/A</v>
      </c>
      <c r="J1167" s="499">
        <v>1</v>
      </c>
    </row>
    <row r="1168" spans="1:10" ht="15.75" customHeight="1">
      <c r="A1168" s="1" t="s">
        <v>128</v>
      </c>
      <c r="B1168" s="3">
        <v>132</v>
      </c>
      <c r="C1168" s="1" t="str">
        <f t="shared" si="23"/>
        <v>Environmental Services: Waste Treatment: OtherHealth and safety: community</v>
      </c>
      <c r="D1168" s="1" t="s">
        <v>181</v>
      </c>
      <c r="E1168" s="1" t="s">
        <v>2</v>
      </c>
      <c r="F1168" s="1" t="s">
        <v>214</v>
      </c>
      <c r="G1168" s="1">
        <v>0</v>
      </c>
      <c r="H1168" s="1" t="e">
        <f>VLOOKUP(D1168,#REF!,7,FALSE)</f>
        <v>#REF!</v>
      </c>
      <c r="I1168" s="1" t="e">
        <v>#N/A</v>
      </c>
      <c r="J1168" s="499">
        <v>1</v>
      </c>
    </row>
    <row r="1169" spans="1:10" ht="15.75" customHeight="1">
      <c r="A1169" s="1" t="s">
        <v>128</v>
      </c>
      <c r="B1169" s="3">
        <v>171</v>
      </c>
      <c r="C1169" s="1" t="str">
        <f t="shared" si="23"/>
        <v>Environmental Services: Waste Treatment: Waste IncinerationHealth and safety: community</v>
      </c>
      <c r="D1169" s="1" t="s">
        <v>182</v>
      </c>
      <c r="F1169" s="1" t="s">
        <v>214</v>
      </c>
      <c r="H1169" s="1">
        <v>1</v>
      </c>
      <c r="I1169" s="1" t="e">
        <v>#N/A</v>
      </c>
      <c r="J1169" s="499">
        <v>1</v>
      </c>
    </row>
    <row r="1170" spans="1:10" ht="15.75" customHeight="1">
      <c r="A1170" s="1" t="s">
        <v>128</v>
      </c>
      <c r="B1170" s="3">
        <v>172</v>
      </c>
      <c r="C1170" s="1" t="str">
        <f t="shared" si="23"/>
        <v>Environmental Services: Waste Treatment: Waste-to-Power GenerationHealth and safety: community</v>
      </c>
      <c r="D1170" s="1" t="s">
        <v>183</v>
      </c>
      <c r="E1170" s="1" t="s">
        <v>2</v>
      </c>
      <c r="F1170" s="1" t="s">
        <v>214</v>
      </c>
      <c r="G1170" s="1">
        <v>0.5</v>
      </c>
      <c r="H1170" s="1" t="e">
        <f t="shared" ref="H1170:H1181" si="30">VLOOKUP(D1170,#REF!,7,FALSE)</f>
        <v>#REF!</v>
      </c>
      <c r="I1170" s="1" t="e">
        <v>#N/A</v>
      </c>
      <c r="J1170" s="499">
        <v>1</v>
      </c>
    </row>
    <row r="1171" spans="1:10" ht="15.75" customHeight="1">
      <c r="A1171" s="1" t="s">
        <v>128</v>
      </c>
      <c r="B1171" s="3" t="s">
        <v>287</v>
      </c>
      <c r="C1171" s="1" t="str">
        <f t="shared" si="23"/>
        <v>Environmental Services: WasteWater TreatmentHealth and safety: community</v>
      </c>
      <c r="D1171" s="1" t="s">
        <v>184</v>
      </c>
      <c r="E1171" s="1" t="s">
        <v>2</v>
      </c>
      <c r="F1171" s="1" t="s">
        <v>214</v>
      </c>
      <c r="G1171" s="1">
        <v>0</v>
      </c>
      <c r="H1171" s="1" t="e">
        <f t="shared" si="30"/>
        <v>#REF!</v>
      </c>
      <c r="I1171" s="1" t="e">
        <v>#N/A</v>
      </c>
      <c r="J1171" s="499">
        <v>1</v>
      </c>
    </row>
    <row r="1172" spans="1:10" ht="15.75" customHeight="1">
      <c r="A1172" s="1" t="s">
        <v>128</v>
      </c>
      <c r="B1172" s="3">
        <v>174</v>
      </c>
      <c r="C1172" s="1" t="str">
        <f t="shared" si="23"/>
        <v>Environmental Services: WasteWater Treatment: Industrial WasteWater Treatment and ReuseHealth and safety: community</v>
      </c>
      <c r="D1172" s="1" t="s">
        <v>185</v>
      </c>
      <c r="E1172" s="1" t="s">
        <v>2</v>
      </c>
      <c r="F1172" s="1" t="s">
        <v>214</v>
      </c>
      <c r="G1172" s="1">
        <v>0</v>
      </c>
      <c r="H1172" s="1" t="e">
        <f t="shared" si="30"/>
        <v>#REF!</v>
      </c>
      <c r="I1172" s="1" t="e">
        <v>#N/A</v>
      </c>
      <c r="J1172" s="499">
        <v>1</v>
      </c>
    </row>
    <row r="1173" spans="1:10" ht="15.75" customHeight="1">
      <c r="A1173" s="1" t="s">
        <v>128</v>
      </c>
      <c r="B1173" s="3">
        <v>175</v>
      </c>
      <c r="C1173" s="1" t="str">
        <f t="shared" si="23"/>
        <v>Environmental Services: WasteWater Treatment: OtherHealth and safety: community</v>
      </c>
      <c r="D1173" s="1" t="s">
        <v>186</v>
      </c>
      <c r="E1173" s="1" t="s">
        <v>2</v>
      </c>
      <c r="F1173" s="1" t="s">
        <v>214</v>
      </c>
      <c r="G1173" s="1">
        <v>0</v>
      </c>
      <c r="H1173" s="1" t="e">
        <f t="shared" si="30"/>
        <v>#REF!</v>
      </c>
      <c r="I1173" s="1" t="e">
        <v>#N/A</v>
      </c>
      <c r="J1173" s="499">
        <v>1</v>
      </c>
    </row>
    <row r="1174" spans="1:10" ht="15.75" customHeight="1">
      <c r="A1174" s="1" t="s">
        <v>128</v>
      </c>
      <c r="B1174" s="3">
        <v>173</v>
      </c>
      <c r="C1174" s="1" t="str">
        <f t="shared" si="23"/>
        <v>Environmental Services: WasteWater Treatment: Residential WasteWater Treatment and ReuseHealth and safety: community</v>
      </c>
      <c r="D1174" s="1" t="s">
        <v>187</v>
      </c>
      <c r="E1174" s="1" t="s">
        <v>2</v>
      </c>
      <c r="F1174" s="1" t="s">
        <v>214</v>
      </c>
      <c r="G1174" s="1">
        <v>0</v>
      </c>
      <c r="H1174" s="1" t="e">
        <f t="shared" si="30"/>
        <v>#REF!</v>
      </c>
      <c r="I1174" s="1" t="e">
        <v>#N/A</v>
      </c>
      <c r="J1174" s="499">
        <v>1</v>
      </c>
    </row>
    <row r="1175" spans="1:10" ht="15.75" customHeight="1">
      <c r="A1175" s="1" t="s">
        <v>128</v>
      </c>
      <c r="B1175" s="3">
        <v>176</v>
      </c>
      <c r="C1175" s="1" t="str">
        <f t="shared" si="23"/>
        <v>Environmental Services: Water Supply and TreatmentHealth and safety: community</v>
      </c>
      <c r="D1175" s="1" t="s">
        <v>188</v>
      </c>
      <c r="E1175" s="1" t="s">
        <v>2</v>
      </c>
      <c r="F1175" s="1" t="s">
        <v>214</v>
      </c>
      <c r="G1175" s="1">
        <v>0</v>
      </c>
      <c r="H1175" s="1" t="e">
        <f t="shared" si="30"/>
        <v>#REF!</v>
      </c>
      <c r="I1175" s="1" t="e">
        <v>#N/A</v>
      </c>
      <c r="J1175" s="499">
        <v>0.5</v>
      </c>
    </row>
    <row r="1176" spans="1:10" ht="15.75" customHeight="1">
      <c r="A1176" s="1" t="s">
        <v>128</v>
      </c>
      <c r="B1176" s="3">
        <v>190</v>
      </c>
      <c r="C1176" s="1" t="str">
        <f t="shared" si="23"/>
        <v>Environmental Services: Water Supply and Treatment: Industrial Water TreatmentHealth and safety: community</v>
      </c>
      <c r="D1176" s="1" t="s">
        <v>189</v>
      </c>
      <c r="E1176" s="1" t="s">
        <v>2</v>
      </c>
      <c r="F1176" s="1" t="s">
        <v>214</v>
      </c>
      <c r="G1176" s="1">
        <v>0</v>
      </c>
      <c r="H1176" s="1" t="e">
        <f t="shared" si="30"/>
        <v>#REF!</v>
      </c>
      <c r="I1176" s="1" t="e">
        <v>#N/A</v>
      </c>
      <c r="J1176" s="499">
        <v>0.5</v>
      </c>
    </row>
    <row r="1177" spans="1:10" ht="15.75" customHeight="1">
      <c r="A1177" s="1" t="s">
        <v>128</v>
      </c>
      <c r="B1177" s="3">
        <v>197</v>
      </c>
      <c r="C1177" s="1" t="str">
        <f t="shared" si="23"/>
        <v>Environmental Services: Water Supply and Treatment: OtherHealth and safety: community</v>
      </c>
      <c r="D1177" s="1" t="s">
        <v>190</v>
      </c>
      <c r="E1177" s="1" t="s">
        <v>2</v>
      </c>
      <c r="F1177" s="1" t="s">
        <v>214</v>
      </c>
      <c r="G1177" s="1">
        <v>0</v>
      </c>
      <c r="H1177" s="1" t="e">
        <f t="shared" si="30"/>
        <v>#REF!</v>
      </c>
      <c r="I1177" s="1" t="e">
        <v>#N/A</v>
      </c>
      <c r="J1177" s="499">
        <v>0.5</v>
      </c>
    </row>
    <row r="1178" spans="1:10" ht="15.75" customHeight="1">
      <c r="A1178" s="1" t="s">
        <v>128</v>
      </c>
      <c r="B1178" s="3">
        <v>189</v>
      </c>
      <c r="C1178" s="1" t="str">
        <f t="shared" si="23"/>
        <v>Environmental Services: Water Supply and Treatment: Potable Water TreatmentHealth and safety: community</v>
      </c>
      <c r="D1178" s="1" t="s">
        <v>191</v>
      </c>
      <c r="E1178" s="1" t="s">
        <v>2</v>
      </c>
      <c r="F1178" s="1" t="s">
        <v>214</v>
      </c>
      <c r="G1178" s="1">
        <v>0</v>
      </c>
      <c r="H1178" s="1" t="e">
        <f t="shared" si="30"/>
        <v>#REF!</v>
      </c>
      <c r="I1178" s="1" t="e">
        <v>#N/A</v>
      </c>
      <c r="J1178" s="499">
        <v>0.5</v>
      </c>
    </row>
    <row r="1179" spans="1:10" ht="15.75" customHeight="1">
      <c r="A1179" s="1" t="s">
        <v>128</v>
      </c>
      <c r="B1179" s="3">
        <v>208</v>
      </c>
      <c r="C1179" s="1" t="str">
        <f t="shared" si="23"/>
        <v>Environmental Services: Water Supply and Treatment: Sea Water DesalinationHealth and safety: community</v>
      </c>
      <c r="D1179" s="1" t="s">
        <v>192</v>
      </c>
      <c r="E1179" s="1" t="s">
        <v>2</v>
      </c>
      <c r="F1179" s="1" t="s">
        <v>214</v>
      </c>
      <c r="G1179" s="1">
        <v>0</v>
      </c>
      <c r="H1179" s="1" t="e">
        <f t="shared" si="30"/>
        <v>#REF!</v>
      </c>
      <c r="I1179" s="1" t="e">
        <v>#N/A</v>
      </c>
      <c r="J1179" s="499">
        <v>0.5</v>
      </c>
    </row>
    <row r="1180" spans="1:10" ht="15.75" customHeight="1">
      <c r="A1180" s="1" t="s">
        <v>128</v>
      </c>
      <c r="B1180" s="3" t="s">
        <v>299</v>
      </c>
      <c r="C1180" s="1" t="str">
        <f t="shared" si="23"/>
        <v>Environmental Services: Water Supply and Treatment: Water Supply DamsHealth and safety: community</v>
      </c>
      <c r="D1180" s="1" t="s">
        <v>193</v>
      </c>
      <c r="E1180" s="1" t="s">
        <v>2</v>
      </c>
      <c r="F1180" s="1" t="s">
        <v>214</v>
      </c>
      <c r="G1180" s="1">
        <v>0</v>
      </c>
      <c r="H1180" s="1" t="e">
        <f t="shared" si="30"/>
        <v>#REF!</v>
      </c>
      <c r="I1180" s="1" t="e">
        <v>#N/A</v>
      </c>
      <c r="J1180" s="499">
        <v>1</v>
      </c>
    </row>
    <row r="1181" spans="1:10" ht="15.75" customHeight="1">
      <c r="A1181" s="1" t="s">
        <v>128</v>
      </c>
      <c r="B1181" s="3">
        <v>72</v>
      </c>
      <c r="C1181" s="1" t="str">
        <f t="shared" si="23"/>
        <v>Network UtilitiesHealth and safety: community</v>
      </c>
      <c r="D1181" s="1" t="s">
        <v>194</v>
      </c>
      <c r="E1181" s="1" t="s">
        <v>2</v>
      </c>
      <c r="F1181" s="1" t="s">
        <v>214</v>
      </c>
      <c r="G1181" s="1">
        <v>0</v>
      </c>
      <c r="H1181" s="1" t="e">
        <f t="shared" si="30"/>
        <v>#REF!</v>
      </c>
      <c r="I1181" s="1" t="e">
        <v>#N/A</v>
      </c>
      <c r="J1181" s="499">
        <v>1</v>
      </c>
    </row>
    <row r="1182" spans="1:10" ht="15.75" customHeight="1">
      <c r="A1182" s="1" t="s">
        <v>128</v>
      </c>
      <c r="B1182" s="3">
        <v>73</v>
      </c>
      <c r="C1182" s="1" t="str">
        <f t="shared" si="23"/>
        <v>Network Utilities: Data Distribution CompaniesHealth and safety: community</v>
      </c>
      <c r="D1182" s="1" t="s">
        <v>195</v>
      </c>
      <c r="F1182" s="1" t="s">
        <v>214</v>
      </c>
      <c r="H1182" s="1">
        <v>0</v>
      </c>
      <c r="I1182" s="1" t="e">
        <v>#N/A</v>
      </c>
      <c r="J1182" s="499">
        <v>0.5</v>
      </c>
    </row>
    <row r="1183" spans="1:10" ht="15.75" customHeight="1">
      <c r="A1183" s="1" t="s">
        <v>128</v>
      </c>
      <c r="B1183" s="3">
        <v>74</v>
      </c>
      <c r="C1183" s="1" t="str">
        <f t="shared" si="23"/>
        <v>Network Utilities: Data Distribution Companies: Data Distribution NetworkHealth and safety: community</v>
      </c>
      <c r="D1183" s="1" t="s">
        <v>196</v>
      </c>
      <c r="F1183" s="1" t="s">
        <v>214</v>
      </c>
      <c r="H1183" s="1">
        <v>0</v>
      </c>
      <c r="I1183" s="1" t="e">
        <v>#N/A</v>
      </c>
      <c r="J1183" s="499">
        <v>0.5</v>
      </c>
    </row>
    <row r="1184" spans="1:10" ht="15.75" customHeight="1">
      <c r="A1184" s="1" t="s">
        <v>128</v>
      </c>
      <c r="B1184" s="3">
        <v>75</v>
      </c>
      <c r="C1184" s="1" t="str">
        <f t="shared" si="23"/>
        <v>Network Utilities: Data Distribution Companies: OtherHealth and safety: community</v>
      </c>
      <c r="D1184" s="1" t="s">
        <v>197</v>
      </c>
      <c r="F1184" s="1" t="s">
        <v>214</v>
      </c>
      <c r="H1184" s="1">
        <v>0</v>
      </c>
      <c r="I1184" s="1" t="e">
        <v>#N/A</v>
      </c>
      <c r="J1184" s="499">
        <v>0.5</v>
      </c>
    </row>
    <row r="1185" spans="1:10" ht="15.75" customHeight="1">
      <c r="A1185" s="1" t="s">
        <v>128</v>
      </c>
      <c r="B1185" s="3">
        <v>230</v>
      </c>
      <c r="C1185" s="1" t="str">
        <f t="shared" si="23"/>
        <v>Network Utilities: District Cooling/Heating CompaniesHealth and safety: community</v>
      </c>
      <c r="D1185" s="1" t="s">
        <v>198</v>
      </c>
      <c r="E1185" s="1" t="s">
        <v>2</v>
      </c>
      <c r="F1185" s="1" t="s">
        <v>214</v>
      </c>
      <c r="G1185" s="1">
        <v>0</v>
      </c>
      <c r="H1185" s="1" t="e">
        <f>VLOOKUP(D1185,#REF!,7,FALSE)</f>
        <v>#REF!</v>
      </c>
      <c r="I1185" s="1" t="e">
        <v>#N/A</v>
      </c>
      <c r="J1185" s="499">
        <v>0.5</v>
      </c>
    </row>
    <row r="1186" spans="1:10" ht="15.75" customHeight="1">
      <c r="A1186" s="1" t="s">
        <v>128</v>
      </c>
      <c r="B1186" s="3">
        <v>76</v>
      </c>
      <c r="C1186" s="1" t="str">
        <f t="shared" si="23"/>
        <v>Network Utilities: District Cooling/Heating Companies: District Cooling/Heating NetworkHealth and safety: community</v>
      </c>
      <c r="D1186" s="1" t="s">
        <v>199</v>
      </c>
      <c r="E1186" s="1" t="s">
        <v>2</v>
      </c>
      <c r="F1186" s="1" t="s">
        <v>214</v>
      </c>
      <c r="G1186" s="1">
        <v>0</v>
      </c>
      <c r="H1186" s="1" t="e">
        <f>VLOOKUP(D1186,#REF!,7,FALSE)</f>
        <v>#REF!</v>
      </c>
      <c r="I1186" s="1" t="e">
        <v>#N/A</v>
      </c>
      <c r="J1186" s="499">
        <v>0.5</v>
      </c>
    </row>
    <row r="1187" spans="1:10" ht="15.75" customHeight="1">
      <c r="A1187" s="1" t="s">
        <v>128</v>
      </c>
      <c r="B1187" s="3">
        <v>133</v>
      </c>
      <c r="C1187" s="1" t="str">
        <f t="shared" si="23"/>
        <v>Network Utilities: District Cooling/Heating Companies: OtherHealth and safety: community</v>
      </c>
      <c r="D1187" s="1" t="s">
        <v>200</v>
      </c>
      <c r="E1187" s="1" t="s">
        <v>2</v>
      </c>
      <c r="F1187" s="1" t="s">
        <v>214</v>
      </c>
      <c r="G1187" s="1">
        <v>0</v>
      </c>
      <c r="H1187" s="1" t="e">
        <f>VLOOKUP(D1187,#REF!,7,FALSE)</f>
        <v>#REF!</v>
      </c>
      <c r="I1187" s="1" t="e">
        <v>#N/A</v>
      </c>
      <c r="J1187" s="499">
        <v>0.5</v>
      </c>
    </row>
    <row r="1188" spans="1:10" ht="15.75" customHeight="1">
      <c r="A1188" s="1" t="s">
        <v>128</v>
      </c>
      <c r="B1188" s="3">
        <v>177</v>
      </c>
      <c r="C1188" s="1" t="str">
        <f t="shared" si="23"/>
        <v>Network Utilities: Electricity Distribution CompaniesHealth and safety: community</v>
      </c>
      <c r="D1188" s="1" t="s">
        <v>201</v>
      </c>
      <c r="E1188" s="1" t="s">
        <v>2</v>
      </c>
      <c r="F1188" s="1" t="s">
        <v>214</v>
      </c>
      <c r="G1188" s="1">
        <v>0</v>
      </c>
      <c r="H1188" s="1" t="e">
        <f>VLOOKUP(D1188,#REF!,7,FALSE)</f>
        <v>#REF!</v>
      </c>
      <c r="I1188" s="1" t="e">
        <v>#N/A</v>
      </c>
      <c r="J1188" s="499">
        <v>1</v>
      </c>
    </row>
    <row r="1189" spans="1:10" ht="15.75" customHeight="1">
      <c r="A1189" s="1" t="s">
        <v>128</v>
      </c>
      <c r="B1189" s="3">
        <v>178</v>
      </c>
      <c r="C1189" s="1" t="str">
        <f t="shared" si="23"/>
        <v>Network Utilities: Electricity Distribution Companies: Electric vehicle chargingHealth and safety: community</v>
      </c>
      <c r="D1189" s="461" t="s">
        <v>202</v>
      </c>
      <c r="F1189" s="1" t="s">
        <v>214</v>
      </c>
      <c r="H1189" s="1" t="e">
        <f>VLOOKUP(D1189,#REF!,8,FALSE)</f>
        <v>#REF!</v>
      </c>
      <c r="I1189" s="1" t="e">
        <v>#N/A</v>
      </c>
      <c r="J1189" s="499">
        <v>0.5</v>
      </c>
    </row>
    <row r="1190" spans="1:10" ht="15.75" customHeight="1">
      <c r="A1190" s="1" t="s">
        <v>128</v>
      </c>
      <c r="B1190" s="3">
        <v>179</v>
      </c>
      <c r="C1190" s="1" t="str">
        <f t="shared" si="23"/>
        <v>Network Utilities: Electricity Distribution Companies: Electricity Distribution NetworkHealth and safety: community</v>
      </c>
      <c r="D1190" s="1" t="s">
        <v>203</v>
      </c>
      <c r="E1190" s="1" t="s">
        <v>2</v>
      </c>
      <c r="F1190" s="1" t="s">
        <v>214</v>
      </c>
      <c r="G1190" s="1">
        <v>0</v>
      </c>
      <c r="H1190" s="1" t="e">
        <f t="shared" ref="H1190:H1259" si="31">VLOOKUP(D1190,#REF!,7,FALSE)</f>
        <v>#REF!</v>
      </c>
      <c r="I1190" s="1" t="e">
        <v>#N/A</v>
      </c>
      <c r="J1190" s="499">
        <v>1</v>
      </c>
    </row>
    <row r="1191" spans="1:10" ht="15.75" customHeight="1">
      <c r="A1191" s="1" t="s">
        <v>128</v>
      </c>
      <c r="B1191" s="3">
        <v>180</v>
      </c>
      <c r="C1191" s="1" t="str">
        <f t="shared" si="23"/>
        <v>Network Utilities: Electricity Distribution Companies: OtherHealth and safety: community</v>
      </c>
      <c r="D1191" s="1" t="s">
        <v>204</v>
      </c>
      <c r="E1191" s="1" t="s">
        <v>2</v>
      </c>
      <c r="F1191" s="1" t="s">
        <v>214</v>
      </c>
      <c r="G1191" s="1">
        <v>0</v>
      </c>
      <c r="H1191" s="1" t="e">
        <f t="shared" si="31"/>
        <v>#REF!</v>
      </c>
      <c r="I1191" s="1" t="e">
        <v>#N/A</v>
      </c>
      <c r="J1191" s="499">
        <v>1</v>
      </c>
    </row>
    <row r="1192" spans="1:10" ht="15.75" customHeight="1">
      <c r="A1192" s="1" t="s">
        <v>128</v>
      </c>
      <c r="B1192" s="3">
        <v>232</v>
      </c>
      <c r="C1192" s="1" t="str">
        <f t="shared" si="23"/>
        <v>Network Utilities: Electricity Transmission CompaniesHealth and safety: community</v>
      </c>
      <c r="D1192" s="1" t="s">
        <v>205</v>
      </c>
      <c r="E1192" s="1" t="s">
        <v>2</v>
      </c>
      <c r="F1192" s="1" t="s">
        <v>214</v>
      </c>
      <c r="G1192" s="1">
        <v>0</v>
      </c>
      <c r="H1192" s="1" t="e">
        <f t="shared" si="31"/>
        <v>#REF!</v>
      </c>
      <c r="I1192" s="1" t="e">
        <v>#N/A</v>
      </c>
      <c r="J1192" s="499">
        <v>1</v>
      </c>
    </row>
    <row r="1193" spans="1:10" ht="15.75" customHeight="1">
      <c r="A1193" s="1" t="s">
        <v>128</v>
      </c>
      <c r="B1193" s="3">
        <v>134</v>
      </c>
      <c r="C1193" s="1" t="str">
        <f t="shared" si="23"/>
        <v>Network Utilities: Electricity Transmission Companies: Electricity Transmission NetworkHealth and safety: community</v>
      </c>
      <c r="D1193" s="1" t="s">
        <v>206</v>
      </c>
      <c r="E1193" s="1" t="s">
        <v>2</v>
      </c>
      <c r="F1193" s="1" t="s">
        <v>214</v>
      </c>
      <c r="G1193" s="1">
        <v>0</v>
      </c>
      <c r="H1193" s="1" t="e">
        <f t="shared" si="31"/>
        <v>#REF!</v>
      </c>
      <c r="I1193" s="1" t="e">
        <v>#N/A</v>
      </c>
      <c r="J1193" s="499">
        <v>1</v>
      </c>
    </row>
    <row r="1194" spans="1:10" ht="15.75" customHeight="1">
      <c r="A1194" s="1" t="s">
        <v>128</v>
      </c>
      <c r="B1194" s="3">
        <v>181</v>
      </c>
      <c r="C1194" s="1" t="str">
        <f t="shared" si="23"/>
        <v>Network Utilities: Electricity Transmission Companies: OtherHealth and safety: community</v>
      </c>
      <c r="D1194" s="1" t="s">
        <v>207</v>
      </c>
      <c r="E1194" s="1" t="s">
        <v>2</v>
      </c>
      <c r="F1194" s="1" t="s">
        <v>214</v>
      </c>
      <c r="G1194" s="1">
        <v>0</v>
      </c>
      <c r="H1194" s="1" t="e">
        <f t="shared" si="31"/>
        <v>#REF!</v>
      </c>
      <c r="I1194" s="1" t="e">
        <v>#N/A</v>
      </c>
      <c r="J1194" s="499">
        <v>1</v>
      </c>
    </row>
    <row r="1195" spans="1:10" ht="15.75" customHeight="1">
      <c r="A1195" s="1" t="s">
        <v>128</v>
      </c>
      <c r="B1195" s="3">
        <v>182</v>
      </c>
      <c r="C1195" s="1" t="str">
        <f t="shared" si="23"/>
        <v>Network Utilities: Gas Distribution CompaniesHealth and safety: community</v>
      </c>
      <c r="D1195" s="1" t="s">
        <v>208</v>
      </c>
      <c r="E1195" s="1" t="s">
        <v>2</v>
      </c>
      <c r="F1195" s="1" t="s">
        <v>214</v>
      </c>
      <c r="G1195" s="1">
        <v>0</v>
      </c>
      <c r="H1195" s="1" t="e">
        <f t="shared" si="31"/>
        <v>#REF!</v>
      </c>
      <c r="I1195" s="1" t="e">
        <v>#N/A</v>
      </c>
      <c r="J1195" s="499">
        <v>1</v>
      </c>
    </row>
    <row r="1196" spans="1:10" ht="15.75" customHeight="1">
      <c r="A1196" s="1" t="s">
        <v>128</v>
      </c>
      <c r="B1196" s="3">
        <v>183</v>
      </c>
      <c r="C1196" s="1" t="str">
        <f t="shared" si="23"/>
        <v>Network Utilities: Gas Distribution Companies: Gas Distribution NetworkHealth and safety: community</v>
      </c>
      <c r="D1196" s="1" t="s">
        <v>209</v>
      </c>
      <c r="E1196" s="1" t="s">
        <v>2</v>
      </c>
      <c r="F1196" s="1" t="s">
        <v>214</v>
      </c>
      <c r="G1196" s="1">
        <v>0</v>
      </c>
      <c r="H1196" s="1" t="e">
        <f t="shared" si="31"/>
        <v>#REF!</v>
      </c>
      <c r="I1196" s="1" t="e">
        <v>#N/A</v>
      </c>
      <c r="J1196" s="499">
        <v>1</v>
      </c>
    </row>
    <row r="1197" spans="1:10" ht="15.75" customHeight="1">
      <c r="A1197" s="1" t="s">
        <v>128</v>
      </c>
      <c r="B1197" s="3">
        <v>231</v>
      </c>
      <c r="C1197" s="1" t="str">
        <f t="shared" si="23"/>
        <v>Network Utilities: Gas Distribution Companies: OtherHealth and safety: community</v>
      </c>
      <c r="D1197" s="1" t="s">
        <v>210</v>
      </c>
      <c r="E1197" s="1" t="s">
        <v>2</v>
      </c>
      <c r="F1197" s="1" t="s">
        <v>214</v>
      </c>
      <c r="G1197" s="1">
        <v>0</v>
      </c>
      <c r="H1197" s="1" t="e">
        <f t="shared" si="31"/>
        <v>#REF!</v>
      </c>
      <c r="I1197" s="1" t="e">
        <v>#N/A</v>
      </c>
      <c r="J1197" s="499">
        <v>1</v>
      </c>
    </row>
    <row r="1198" spans="1:10" ht="15.75" customHeight="1">
      <c r="A1198" s="1" t="s">
        <v>128</v>
      </c>
      <c r="B1198" s="3" t="s">
        <v>315</v>
      </c>
      <c r="C1198" s="1" t="str">
        <f t="shared" si="23"/>
        <v>Network Utilities: Other: Health and safety: community</v>
      </c>
      <c r="D1198" s="1" t="s">
        <v>766</v>
      </c>
      <c r="E1198" s="1" t="s">
        <v>2</v>
      </c>
      <c r="F1198" s="1" t="s">
        <v>214</v>
      </c>
      <c r="G1198" s="1">
        <v>0</v>
      </c>
      <c r="H1198" s="1" t="e">
        <f t="shared" si="31"/>
        <v>#REF!</v>
      </c>
      <c r="I1198" s="1" t="e">
        <v>#N/A</v>
      </c>
      <c r="J1198" s="499">
        <v>0.5</v>
      </c>
    </row>
    <row r="1199" spans="1:10" ht="15.75" customHeight="1">
      <c r="A1199" s="1" t="s">
        <v>128</v>
      </c>
      <c r="B1199" s="3">
        <v>39</v>
      </c>
      <c r="C1199" s="1" t="str">
        <f t="shared" si="23"/>
        <v>Network Utilities: Water and Sewerage CompaniesHealth and safety: community</v>
      </c>
      <c r="D1199" s="1" t="s">
        <v>211</v>
      </c>
      <c r="E1199" s="1" t="s">
        <v>2</v>
      </c>
      <c r="F1199" s="1" t="s">
        <v>214</v>
      </c>
      <c r="G1199" s="1">
        <v>0</v>
      </c>
      <c r="H1199" s="1" t="e">
        <f t="shared" si="31"/>
        <v>#REF!</v>
      </c>
      <c r="I1199" s="1" t="e">
        <v>#N/A</v>
      </c>
      <c r="J1199" s="499">
        <v>0.5</v>
      </c>
    </row>
    <row r="1200" spans="1:10" ht="15.75" customHeight="1">
      <c r="A1200" s="1" t="s">
        <v>128</v>
      </c>
      <c r="B1200" s="3">
        <v>40</v>
      </c>
      <c r="C1200" s="1" t="str">
        <f t="shared" si="23"/>
        <v>Network Utilities: Water and Sewerage Companies: OtherHealth and safety: community</v>
      </c>
      <c r="D1200" s="1" t="s">
        <v>212</v>
      </c>
      <c r="E1200" s="1" t="s">
        <v>2</v>
      </c>
      <c r="F1200" s="1" t="s">
        <v>214</v>
      </c>
      <c r="G1200" s="1">
        <v>0</v>
      </c>
      <c r="H1200" s="1" t="e">
        <f t="shared" si="31"/>
        <v>#REF!</v>
      </c>
      <c r="I1200" s="1" t="e">
        <v>#N/A</v>
      </c>
      <c r="J1200" s="499">
        <v>0.5</v>
      </c>
    </row>
    <row r="1201" spans="1:10" ht="15.75" customHeight="1">
      <c r="A1201" s="1" t="s">
        <v>128</v>
      </c>
      <c r="B1201" s="3" t="s">
        <v>133</v>
      </c>
      <c r="C1201" s="1" t="str">
        <f t="shared" si="23"/>
        <v>Network Utilities: Water and Sewerage Companies: Water and Sewerage NetworkHealth and safety: community</v>
      </c>
      <c r="D1201" s="1" t="s">
        <v>213</v>
      </c>
      <c r="E1201" s="1" t="s">
        <v>2</v>
      </c>
      <c r="F1201" s="1" t="s">
        <v>214</v>
      </c>
      <c r="G1201" s="1">
        <v>0</v>
      </c>
      <c r="H1201" s="1" t="e">
        <f t="shared" si="31"/>
        <v>#REF!</v>
      </c>
      <c r="I1201" s="1" t="e">
        <v>#N/A</v>
      </c>
      <c r="J1201" s="499">
        <v>0.5</v>
      </c>
    </row>
    <row r="1202" spans="1:10" ht="15.75" customHeight="1">
      <c r="A1202" s="1" t="s">
        <v>128</v>
      </c>
      <c r="B1202" s="3">
        <v>130</v>
      </c>
      <c r="C1202" s="1" t="str">
        <f t="shared" si="23"/>
        <v>Other: : Health and safety: community</v>
      </c>
      <c r="D1202" s="1" t="s">
        <v>763</v>
      </c>
      <c r="E1202" s="1" t="s">
        <v>2</v>
      </c>
      <c r="F1202" s="1" t="s">
        <v>214</v>
      </c>
      <c r="G1202" s="1">
        <v>0</v>
      </c>
      <c r="H1202" s="1" t="e">
        <f t="shared" si="31"/>
        <v>#REF!</v>
      </c>
      <c r="I1202" s="1" t="e">
        <v>#N/A</v>
      </c>
      <c r="J1202" s="499">
        <v>0.5</v>
      </c>
    </row>
    <row r="1203" spans="1:10" ht="15.75" customHeight="1">
      <c r="A1203" s="1" t="s">
        <v>128</v>
      </c>
      <c r="B1203" s="3">
        <v>168</v>
      </c>
      <c r="C1203" s="1" t="str">
        <f t="shared" si="23"/>
        <v>Power Generation x-RenewablesHealth and safety: community</v>
      </c>
      <c r="D1203" s="1" t="s">
        <v>216</v>
      </c>
      <c r="E1203" s="1" t="s">
        <v>2</v>
      </c>
      <c r="F1203" s="1" t="s">
        <v>214</v>
      </c>
      <c r="G1203" s="1">
        <v>0.5</v>
      </c>
      <c r="H1203" s="1" t="e">
        <f t="shared" si="31"/>
        <v>#REF!</v>
      </c>
      <c r="I1203" s="1" t="e">
        <v>#N/A</v>
      </c>
      <c r="J1203" s="499">
        <v>1</v>
      </c>
    </row>
    <row r="1204" spans="1:10" ht="15.75" customHeight="1">
      <c r="A1204" s="1" t="s">
        <v>128</v>
      </c>
      <c r="B1204" s="3">
        <v>169</v>
      </c>
      <c r="C1204" s="1" t="str">
        <f t="shared" si="23"/>
        <v>Power Generation x-Renewables: Independent Power ProducersHealth and safety: community</v>
      </c>
      <c r="D1204" s="1" t="s">
        <v>217</v>
      </c>
      <c r="E1204" s="1" t="s">
        <v>2</v>
      </c>
      <c r="F1204" s="1" t="s">
        <v>214</v>
      </c>
      <c r="G1204" s="1">
        <v>0.5</v>
      </c>
      <c r="H1204" s="1" t="e">
        <f t="shared" si="31"/>
        <v>#REF!</v>
      </c>
      <c r="I1204" s="1" t="e">
        <v>#N/A</v>
      </c>
      <c r="J1204" s="499">
        <v>1</v>
      </c>
    </row>
    <row r="1205" spans="1:10" ht="15.75" customHeight="1">
      <c r="A1205" s="1" t="s">
        <v>128</v>
      </c>
      <c r="B1205" s="3">
        <v>14</v>
      </c>
      <c r="C1205" s="1" t="str">
        <f t="shared" si="23"/>
        <v>Power Generation x-Renewables: Independent Power Producers: Coal-Fired Power GenerationHealth and safety: community</v>
      </c>
      <c r="D1205" s="1" t="s">
        <v>218</v>
      </c>
      <c r="E1205" s="1" t="s">
        <v>2</v>
      </c>
      <c r="F1205" s="1" t="s">
        <v>214</v>
      </c>
      <c r="G1205" s="1">
        <v>0.5</v>
      </c>
      <c r="H1205" s="1" t="e">
        <f t="shared" si="31"/>
        <v>#REF!</v>
      </c>
      <c r="I1205" s="1" t="e">
        <v>#N/A</v>
      </c>
      <c r="J1205" s="499">
        <v>1</v>
      </c>
    </row>
    <row r="1206" spans="1:10" ht="15.75" customHeight="1">
      <c r="A1206" s="1" t="s">
        <v>128</v>
      </c>
      <c r="B1206" s="3">
        <v>170</v>
      </c>
      <c r="C1206" s="1" t="str">
        <f t="shared" si="23"/>
        <v>Power Generation x-Renewables: Independent Power Producers: Combined Heat and Power GenerationHealth and safety: community</v>
      </c>
      <c r="D1206" s="1" t="s">
        <v>219</v>
      </c>
      <c r="E1206" s="1" t="s">
        <v>2</v>
      </c>
      <c r="F1206" s="1" t="s">
        <v>214</v>
      </c>
      <c r="G1206" s="1">
        <v>0.5</v>
      </c>
      <c r="H1206" s="1" t="e">
        <f t="shared" si="31"/>
        <v>#REF!</v>
      </c>
      <c r="I1206" s="1" t="e">
        <v>#N/A</v>
      </c>
      <c r="J1206" s="499">
        <v>1</v>
      </c>
    </row>
    <row r="1207" spans="1:10" ht="15.75" customHeight="1">
      <c r="A1207" s="1" t="s">
        <v>128</v>
      </c>
      <c r="B1207" s="3">
        <v>131</v>
      </c>
      <c r="C1207" s="1" t="str">
        <f t="shared" si="23"/>
        <v>Power Generation x-Renewables: Independent Power Producers: Gas-Fired Power GenerationHealth and safety: community</v>
      </c>
      <c r="D1207" s="1" t="s">
        <v>220</v>
      </c>
      <c r="E1207" s="1" t="s">
        <v>2</v>
      </c>
      <c r="F1207" s="1" t="s">
        <v>214</v>
      </c>
      <c r="G1207" s="1">
        <v>0.5</v>
      </c>
      <c r="H1207" s="1" t="e">
        <f t="shared" si="31"/>
        <v>#REF!</v>
      </c>
      <c r="I1207" s="1" t="e">
        <v>#N/A</v>
      </c>
      <c r="J1207" s="499">
        <v>1</v>
      </c>
    </row>
    <row r="1208" spans="1:10" ht="15.75" customHeight="1">
      <c r="A1208" s="1" t="s">
        <v>128</v>
      </c>
      <c r="B1208" s="3">
        <v>115</v>
      </c>
      <c r="C1208" s="1" t="str">
        <f t="shared" si="23"/>
        <v>Power Generation x-Renewables: Independent Power Producers: Nuclear Power GenerationHealth and safety: community</v>
      </c>
      <c r="D1208" s="1" t="s">
        <v>221</v>
      </c>
      <c r="E1208" s="1" t="s">
        <v>2</v>
      </c>
      <c r="F1208" s="1" t="s">
        <v>214</v>
      </c>
      <c r="G1208" s="1">
        <v>0.5</v>
      </c>
      <c r="H1208" s="1" t="e">
        <f t="shared" si="31"/>
        <v>#REF!</v>
      </c>
      <c r="I1208" s="1" t="e">
        <v>#N/A</v>
      </c>
      <c r="J1208" s="499">
        <v>1</v>
      </c>
    </row>
    <row r="1209" spans="1:10" ht="15.75" customHeight="1">
      <c r="A1209" s="1" t="s">
        <v>128</v>
      </c>
      <c r="B1209" s="3">
        <v>212</v>
      </c>
      <c r="C1209" s="1" t="str">
        <f t="shared" si="23"/>
        <v>Power Generation x-Renewables: Independent Power Producers: OtherHealth and safety: community</v>
      </c>
      <c r="D1209" s="1" t="s">
        <v>222</v>
      </c>
      <c r="E1209" s="1" t="s">
        <v>2</v>
      </c>
      <c r="F1209" s="1" t="s">
        <v>214</v>
      </c>
      <c r="G1209" s="1">
        <v>0.5</v>
      </c>
      <c r="H1209" s="1" t="e">
        <f t="shared" si="31"/>
        <v>#REF!</v>
      </c>
      <c r="I1209" s="1" t="e">
        <v>#N/A</v>
      </c>
      <c r="J1209" s="499">
        <v>1</v>
      </c>
    </row>
    <row r="1210" spans="1:10" ht="15.75" customHeight="1">
      <c r="A1210" s="1" t="s">
        <v>128</v>
      </c>
      <c r="B1210" s="3" t="s">
        <v>145</v>
      </c>
      <c r="C1210" s="1" t="str">
        <f t="shared" si="23"/>
        <v>Power Generation x-Renewables: Independent Power Producers: Other Fossil-Fuel-Fired Power GenerationHealth and safety: community</v>
      </c>
      <c r="D1210" s="1" t="s">
        <v>223</v>
      </c>
      <c r="E1210" s="1" t="s">
        <v>2</v>
      </c>
      <c r="F1210" s="1" t="s">
        <v>214</v>
      </c>
      <c r="G1210" s="1">
        <v>0.5</v>
      </c>
      <c r="H1210" s="1" t="e">
        <f t="shared" si="31"/>
        <v>#REF!</v>
      </c>
      <c r="I1210" s="1" t="e">
        <v>#N/A</v>
      </c>
      <c r="J1210" s="499">
        <v>1</v>
      </c>
    </row>
    <row r="1211" spans="1:10" ht="15.75" customHeight="1">
      <c r="A1211" s="1" t="s">
        <v>128</v>
      </c>
      <c r="B1211" s="3">
        <v>120</v>
      </c>
      <c r="C1211" s="1" t="str">
        <f t="shared" si="23"/>
        <v>Power Generation x-Renewables: Independent Water and Power ProducersHealth and safety: community</v>
      </c>
      <c r="D1211" s="1" t="s">
        <v>224</v>
      </c>
      <c r="E1211" s="1" t="s">
        <v>2</v>
      </c>
      <c r="F1211" s="1" t="s">
        <v>214</v>
      </c>
      <c r="G1211" s="1">
        <v>0.5</v>
      </c>
      <c r="H1211" s="1" t="e">
        <f t="shared" si="31"/>
        <v>#REF!</v>
      </c>
      <c r="I1211" s="1" t="e">
        <v>#N/A</v>
      </c>
      <c r="J1211" s="499">
        <v>1</v>
      </c>
    </row>
    <row r="1212" spans="1:10" ht="15.75" customHeight="1">
      <c r="A1212" s="1" t="s">
        <v>128</v>
      </c>
      <c r="B1212" s="3">
        <v>127</v>
      </c>
      <c r="C1212" s="1" t="str">
        <f t="shared" si="23"/>
        <v>Power Generation x-Renewables: Independent Water and Power Producers: Power and Water ProductionHealth and safety: community</v>
      </c>
      <c r="D1212" s="1" t="s">
        <v>225</v>
      </c>
      <c r="E1212" s="1" t="s">
        <v>2</v>
      </c>
      <c r="F1212" s="1" t="s">
        <v>214</v>
      </c>
      <c r="G1212" s="1">
        <v>0.5</v>
      </c>
      <c r="H1212" s="1" t="e">
        <f t="shared" si="31"/>
        <v>#REF!</v>
      </c>
      <c r="I1212" s="1" t="e">
        <v>#N/A</v>
      </c>
      <c r="J1212" s="499">
        <v>1</v>
      </c>
    </row>
    <row r="1213" spans="1:10" ht="15.75" customHeight="1">
      <c r="A1213" s="1" t="s">
        <v>128</v>
      </c>
      <c r="B1213" s="3">
        <v>204</v>
      </c>
      <c r="C1213" s="1" t="str">
        <f t="shared" si="23"/>
        <v>Power Generation x-Renewables: Other: Health and safety: community</v>
      </c>
      <c r="D1213" s="1" t="s">
        <v>767</v>
      </c>
      <c r="E1213" s="1" t="s">
        <v>2</v>
      </c>
      <c r="F1213" s="1" t="s">
        <v>214</v>
      </c>
      <c r="G1213" s="1">
        <v>0.5</v>
      </c>
      <c r="H1213" s="1" t="e">
        <f t="shared" si="31"/>
        <v>#REF!</v>
      </c>
      <c r="I1213" s="1" t="e">
        <v>#N/A</v>
      </c>
      <c r="J1213" s="499">
        <v>1</v>
      </c>
    </row>
    <row r="1214" spans="1:10" ht="15.75" customHeight="1">
      <c r="A1214" s="1" t="s">
        <v>128</v>
      </c>
      <c r="B1214" s="3">
        <v>191</v>
      </c>
      <c r="C1214" s="1" t="str">
        <f t="shared" si="23"/>
        <v>Renewable PowerHealth and safety: community</v>
      </c>
      <c r="D1214" s="1" t="s">
        <v>226</v>
      </c>
      <c r="E1214" s="1" t="s">
        <v>2</v>
      </c>
      <c r="F1214" s="1" t="s">
        <v>214</v>
      </c>
      <c r="G1214" s="1">
        <v>0</v>
      </c>
      <c r="H1214" s="1" t="e">
        <f t="shared" si="31"/>
        <v>#REF!</v>
      </c>
      <c r="I1214" s="1" t="e">
        <v>#N/A</v>
      </c>
      <c r="J1214" s="499">
        <v>0.5</v>
      </c>
    </row>
    <row r="1215" spans="1:10" ht="15.75" customHeight="1">
      <c r="A1215" s="1" t="s">
        <v>128</v>
      </c>
      <c r="B1215" s="3">
        <v>234</v>
      </c>
      <c r="C1215" s="1" t="str">
        <f t="shared" si="23"/>
        <v>Renewable Power: Hydroelectric Power GenerationHealth and safety: community</v>
      </c>
      <c r="D1215" s="1" t="s">
        <v>227</v>
      </c>
      <c r="E1215" s="1" t="s">
        <v>2</v>
      </c>
      <c r="F1215" s="1" t="s">
        <v>214</v>
      </c>
      <c r="G1215" s="1">
        <v>0</v>
      </c>
      <c r="H1215" s="1" t="e">
        <f t="shared" si="31"/>
        <v>#REF!</v>
      </c>
      <c r="I1215" s="1" t="e">
        <v>#N/A</v>
      </c>
      <c r="J1215" s="499">
        <v>0.5</v>
      </c>
    </row>
    <row r="1216" spans="1:10" ht="15.75" customHeight="1">
      <c r="A1216" s="1" t="s">
        <v>128</v>
      </c>
      <c r="B1216" s="3">
        <v>233</v>
      </c>
      <c r="C1216" s="1" t="str">
        <f t="shared" si="23"/>
        <v>Renewable Power: Hydroelectric Power Generation: Hydroelectric Dam Power GenerationHealth and safety: community</v>
      </c>
      <c r="D1216" s="1" t="s">
        <v>228</v>
      </c>
      <c r="E1216" s="1" t="s">
        <v>2</v>
      </c>
      <c r="F1216" s="1" t="s">
        <v>214</v>
      </c>
      <c r="G1216" s="1">
        <v>0</v>
      </c>
      <c r="H1216" s="1" t="e">
        <f t="shared" si="31"/>
        <v>#REF!</v>
      </c>
      <c r="I1216" s="1" t="e">
        <v>#N/A</v>
      </c>
      <c r="J1216" s="499">
        <v>0.5</v>
      </c>
    </row>
    <row r="1217" spans="1:10" ht="15.75" customHeight="1">
      <c r="A1217" s="1" t="s">
        <v>128</v>
      </c>
      <c r="B1217" s="3">
        <v>110</v>
      </c>
      <c r="C1217" s="1" t="str">
        <f t="shared" si="23"/>
        <v>Renewable Power: Hydroelectric Power Generation: Hydroelectric Run-of-River Power GenerationHealth and safety: community</v>
      </c>
      <c r="D1217" s="1" t="s">
        <v>229</v>
      </c>
      <c r="E1217" s="1" t="s">
        <v>2</v>
      </c>
      <c r="F1217" s="1" t="s">
        <v>214</v>
      </c>
      <c r="G1217" s="1">
        <v>0</v>
      </c>
      <c r="H1217" s="1" t="e">
        <f t="shared" si="31"/>
        <v>#REF!</v>
      </c>
      <c r="I1217" s="1" t="e">
        <v>#N/A</v>
      </c>
      <c r="J1217" s="499">
        <v>0.5</v>
      </c>
    </row>
    <row r="1218" spans="1:10" ht="15.75" customHeight="1">
      <c r="A1218" s="1" t="s">
        <v>128</v>
      </c>
      <c r="B1218" s="3">
        <v>128</v>
      </c>
      <c r="C1218" s="1" t="str">
        <f t="shared" si="23"/>
        <v>Renewable Power: Hydroelectric Power Generation: OtherHealth and safety: community</v>
      </c>
      <c r="D1218" s="1" t="s">
        <v>230</v>
      </c>
      <c r="E1218" s="1" t="s">
        <v>2</v>
      </c>
      <c r="F1218" s="1" t="s">
        <v>214</v>
      </c>
      <c r="G1218" s="1">
        <v>0</v>
      </c>
      <c r="H1218" s="1" t="e">
        <f t="shared" si="31"/>
        <v>#REF!</v>
      </c>
      <c r="I1218" s="1" t="e">
        <v>#N/A</v>
      </c>
      <c r="J1218" s="499">
        <v>0.5</v>
      </c>
    </row>
    <row r="1219" spans="1:10" ht="15.75" customHeight="1">
      <c r="A1219" s="1" t="s">
        <v>128</v>
      </c>
      <c r="B1219" s="3">
        <v>167</v>
      </c>
      <c r="C1219" s="1" t="str">
        <f t="shared" si="23"/>
        <v>Renewable Power: Hydroelectric Power Generation: Pumped Hydroelectric StorageHealth and safety: community</v>
      </c>
      <c r="D1219" s="1" t="s">
        <v>231</v>
      </c>
      <c r="E1219" s="1" t="s">
        <v>2</v>
      </c>
      <c r="F1219" s="1" t="s">
        <v>214</v>
      </c>
      <c r="G1219" s="1">
        <v>0</v>
      </c>
      <c r="H1219" s="1" t="e">
        <f t="shared" si="31"/>
        <v>#REF!</v>
      </c>
      <c r="I1219" s="1" t="e">
        <v>#N/A</v>
      </c>
      <c r="J1219" s="499">
        <v>0.5</v>
      </c>
    </row>
    <row r="1220" spans="1:10" ht="15.75" customHeight="1">
      <c r="A1220" s="1" t="s">
        <v>128</v>
      </c>
      <c r="B1220" s="3">
        <v>165</v>
      </c>
      <c r="C1220" s="1" t="str">
        <f t="shared" si="23"/>
        <v>Renewable Power: Other: Health and safety: community</v>
      </c>
      <c r="D1220" s="1" t="s">
        <v>768</v>
      </c>
      <c r="E1220" s="1" t="s">
        <v>2</v>
      </c>
      <c r="F1220" s="1" t="s">
        <v>214</v>
      </c>
      <c r="G1220" s="1">
        <v>0</v>
      </c>
      <c r="H1220" s="1" t="e">
        <f t="shared" si="31"/>
        <v>#REF!</v>
      </c>
      <c r="I1220" s="1" t="e">
        <v>#N/A</v>
      </c>
      <c r="J1220" s="499">
        <v>0.5</v>
      </c>
    </row>
    <row r="1221" spans="1:10" ht="15.75" customHeight="1">
      <c r="A1221" s="1" t="s">
        <v>128</v>
      </c>
      <c r="B1221" s="3">
        <v>166</v>
      </c>
      <c r="C1221" s="1" t="str">
        <f t="shared" si="23"/>
        <v>Renewable Power: Other Renewable Power GenerationHealth and safety: community</v>
      </c>
      <c r="D1221" s="1" t="s">
        <v>232</v>
      </c>
      <c r="E1221" s="1" t="s">
        <v>2</v>
      </c>
      <c r="F1221" s="1" t="s">
        <v>214</v>
      </c>
      <c r="G1221" s="1">
        <v>0</v>
      </c>
      <c r="H1221" s="1" t="e">
        <f t="shared" si="31"/>
        <v>#REF!</v>
      </c>
      <c r="I1221" s="1" t="e">
        <v>#N/A</v>
      </c>
      <c r="J1221" s="499">
        <v>0.5</v>
      </c>
    </row>
    <row r="1222" spans="1:10" ht="15.75" customHeight="1">
      <c r="A1222" s="1" t="s">
        <v>128</v>
      </c>
      <c r="B1222" s="3">
        <v>213</v>
      </c>
      <c r="C1222" s="1" t="str">
        <f t="shared" si="23"/>
        <v>Renewable Power: Other Renewable Power Generation: Biomass Power GenerationHealth and safety: community</v>
      </c>
      <c r="D1222" s="1" t="s">
        <v>233</v>
      </c>
      <c r="E1222" s="1" t="s">
        <v>2</v>
      </c>
      <c r="F1222" s="1" t="s">
        <v>214</v>
      </c>
      <c r="G1222" s="1">
        <v>0</v>
      </c>
      <c r="H1222" s="1" t="e">
        <f t="shared" si="31"/>
        <v>#REF!</v>
      </c>
      <c r="I1222" s="1" t="e">
        <v>#N/A</v>
      </c>
      <c r="J1222" s="499">
        <v>0.5</v>
      </c>
    </row>
    <row r="1223" spans="1:10" ht="15.75" customHeight="1">
      <c r="A1223" s="1" t="s">
        <v>128</v>
      </c>
      <c r="B1223" s="3">
        <v>129</v>
      </c>
      <c r="C1223" s="1" t="str">
        <f t="shared" si="23"/>
        <v>Renewable Power: Other Renewable Power Generation: Geothermal Power GenerationHealth and safety: community</v>
      </c>
      <c r="D1223" s="1" t="s">
        <v>234</v>
      </c>
      <c r="E1223" s="1" t="s">
        <v>2</v>
      </c>
      <c r="F1223" s="1" t="s">
        <v>214</v>
      </c>
      <c r="G1223" s="1">
        <v>0</v>
      </c>
      <c r="H1223" s="1" t="e">
        <f t="shared" si="31"/>
        <v>#REF!</v>
      </c>
      <c r="I1223" s="1" t="e">
        <v>#N/A</v>
      </c>
      <c r="J1223" s="499">
        <v>0.5</v>
      </c>
    </row>
    <row r="1224" spans="1:10" ht="15.75" customHeight="1">
      <c r="A1224" s="1" t="s">
        <v>128</v>
      </c>
      <c r="B1224" s="3">
        <v>21</v>
      </c>
      <c r="C1224" s="1" t="str">
        <f t="shared" si="23"/>
        <v>Renewable Power: Other Renewable Power Generation: OtherHealth and safety: community</v>
      </c>
      <c r="D1224" s="1" t="s">
        <v>235</v>
      </c>
      <c r="E1224" s="1" t="s">
        <v>2</v>
      </c>
      <c r="F1224" s="1" t="s">
        <v>214</v>
      </c>
      <c r="G1224" s="1">
        <v>0</v>
      </c>
      <c r="H1224" s="1" t="e">
        <f t="shared" si="31"/>
        <v>#REF!</v>
      </c>
      <c r="I1224" s="1" t="e">
        <v>#N/A</v>
      </c>
      <c r="J1224" s="499">
        <v>0.5</v>
      </c>
    </row>
    <row r="1225" spans="1:10" ht="15.75" customHeight="1">
      <c r="A1225" s="1" t="s">
        <v>128</v>
      </c>
      <c r="B1225" s="3">
        <v>35</v>
      </c>
      <c r="C1225" s="1" t="str">
        <f t="shared" si="23"/>
        <v>Renewable Power: Other Renewable Power Generation: Wave Power GenerationHealth and safety: community</v>
      </c>
      <c r="D1225" s="1" t="s">
        <v>236</v>
      </c>
      <c r="E1225" s="1" t="s">
        <v>2</v>
      </c>
      <c r="F1225" s="1" t="s">
        <v>214</v>
      </c>
      <c r="G1225" s="1">
        <v>0</v>
      </c>
      <c r="H1225" s="1" t="e">
        <f t="shared" si="31"/>
        <v>#REF!</v>
      </c>
      <c r="I1225" s="1" t="e">
        <v>#N/A</v>
      </c>
      <c r="J1225" s="499">
        <v>0.5</v>
      </c>
    </row>
    <row r="1226" spans="1:10" ht="15.75" customHeight="1">
      <c r="A1226" s="1" t="s">
        <v>128</v>
      </c>
      <c r="B1226" s="3">
        <v>36</v>
      </c>
      <c r="C1226" s="1" t="str">
        <f t="shared" si="23"/>
        <v>Renewable Power: Other Renewable TechnologiesHealth and safety: community</v>
      </c>
      <c r="D1226" s="1" t="s">
        <v>237</v>
      </c>
      <c r="E1226" s="1" t="s">
        <v>2</v>
      </c>
      <c r="F1226" s="1" t="s">
        <v>214</v>
      </c>
      <c r="G1226" s="1">
        <v>0</v>
      </c>
      <c r="H1226" s="1" t="e">
        <f t="shared" si="31"/>
        <v>#REF!</v>
      </c>
      <c r="I1226" s="1" t="e">
        <v>#N/A</v>
      </c>
      <c r="J1226" s="499">
        <v>0.5</v>
      </c>
    </row>
    <row r="1227" spans="1:10" ht="15.75" customHeight="1">
      <c r="A1227" s="1" t="s">
        <v>128</v>
      </c>
      <c r="B1227" s="3">
        <v>214</v>
      </c>
      <c r="C1227" s="1" t="str">
        <f t="shared" si="23"/>
        <v>Renewable Power: Other Renewable Technologies: Battery StorageHealth and safety: community</v>
      </c>
      <c r="D1227" s="1" t="s">
        <v>238</v>
      </c>
      <c r="E1227" s="1" t="s">
        <v>2</v>
      </c>
      <c r="F1227" s="1" t="s">
        <v>214</v>
      </c>
      <c r="G1227" s="1">
        <v>0</v>
      </c>
      <c r="H1227" s="1" t="e">
        <f t="shared" si="31"/>
        <v>#REF!</v>
      </c>
      <c r="I1227" s="1" t="e">
        <v>#N/A</v>
      </c>
      <c r="J1227" s="499">
        <v>0.5</v>
      </c>
    </row>
    <row r="1228" spans="1:10" ht="15.75" customHeight="1">
      <c r="A1228" s="1" t="s">
        <v>128</v>
      </c>
      <c r="B1228" s="3">
        <v>119</v>
      </c>
      <c r="C1228" s="1" t="str">
        <f t="shared" si="23"/>
        <v>Renewable Power: Other Renewable Technologies: Off-Shore Transmission (OFTO)Health and safety: community</v>
      </c>
      <c r="D1228" s="1" t="s">
        <v>240</v>
      </c>
      <c r="E1228" s="1" t="s">
        <v>2</v>
      </c>
      <c r="F1228" s="1" t="s">
        <v>214</v>
      </c>
      <c r="G1228" s="1">
        <v>0</v>
      </c>
      <c r="H1228" s="1" t="e">
        <f t="shared" si="31"/>
        <v>#REF!</v>
      </c>
      <c r="I1228" s="1" t="e">
        <v>#N/A</v>
      </c>
      <c r="J1228" s="499">
        <v>0.5</v>
      </c>
    </row>
    <row r="1229" spans="1:10" ht="15.75" customHeight="1">
      <c r="A1229" s="1" t="s">
        <v>128</v>
      </c>
      <c r="B1229" s="3">
        <v>11</v>
      </c>
      <c r="C1229" s="1" t="str">
        <f t="shared" si="23"/>
        <v>Renewable Power: Other Renewable Technologies: OtherHealth and safety: community</v>
      </c>
      <c r="D1229" s="1" t="s">
        <v>241</v>
      </c>
      <c r="E1229" s="1" t="s">
        <v>2</v>
      </c>
      <c r="F1229" s="1" t="s">
        <v>214</v>
      </c>
      <c r="G1229" s="1">
        <v>0</v>
      </c>
      <c r="H1229" s="1" t="e">
        <f t="shared" si="31"/>
        <v>#REF!</v>
      </c>
      <c r="I1229" s="1" t="e">
        <v>#N/A</v>
      </c>
      <c r="J1229" s="499">
        <v>0.5</v>
      </c>
    </row>
    <row r="1230" spans="1:10" ht="15.75" customHeight="1">
      <c r="A1230" s="1" t="s">
        <v>128</v>
      </c>
      <c r="B1230" s="3">
        <v>37</v>
      </c>
      <c r="C1230" s="1" t="str">
        <f t="shared" si="23"/>
        <v>Renewable Power: Other Renewable Technologies: Other StorageHealth and safety: community</v>
      </c>
      <c r="D1230" s="1" t="s">
        <v>242</v>
      </c>
      <c r="E1230" s="1" t="s">
        <v>2</v>
      </c>
      <c r="F1230" s="1" t="s">
        <v>214</v>
      </c>
      <c r="G1230" s="1">
        <v>0</v>
      </c>
      <c r="H1230" s="1" t="e">
        <f t="shared" si="31"/>
        <v>#REF!</v>
      </c>
      <c r="I1230" s="1" t="e">
        <v>#N/A</v>
      </c>
      <c r="J1230" s="499">
        <v>0.5</v>
      </c>
    </row>
    <row r="1231" spans="1:10" ht="15.75" customHeight="1">
      <c r="A1231" s="1" t="s">
        <v>128</v>
      </c>
      <c r="B1231" s="3">
        <v>38</v>
      </c>
      <c r="C1231" s="1" t="str">
        <f t="shared" si="23"/>
        <v>Renewable Power: Solar Power GenerationHealth and safety: community</v>
      </c>
      <c r="D1231" s="1" t="s">
        <v>243</v>
      </c>
      <c r="E1231" s="1" t="s">
        <v>2</v>
      </c>
      <c r="F1231" s="1" t="s">
        <v>214</v>
      </c>
      <c r="G1231" s="1">
        <v>0</v>
      </c>
      <c r="H1231" s="1" t="e">
        <f t="shared" si="31"/>
        <v>#REF!</v>
      </c>
      <c r="I1231" s="1" t="e">
        <v>#N/A</v>
      </c>
      <c r="J1231" s="499">
        <v>0.5</v>
      </c>
    </row>
    <row r="1232" spans="1:10" ht="15.75" customHeight="1">
      <c r="A1232" s="1" t="s">
        <v>128</v>
      </c>
      <c r="B1232" s="3">
        <v>19</v>
      </c>
      <c r="C1232" s="1" t="str">
        <f t="shared" si="23"/>
        <v>Renewable Power: Solar Power Generation: OtherHealth and safety: community</v>
      </c>
      <c r="D1232" s="1" t="s">
        <v>244</v>
      </c>
      <c r="E1232" s="1" t="s">
        <v>2</v>
      </c>
      <c r="F1232" s="1" t="s">
        <v>214</v>
      </c>
      <c r="G1232" s="1">
        <v>0</v>
      </c>
      <c r="H1232" s="1" t="e">
        <f t="shared" si="31"/>
        <v>#REF!</v>
      </c>
      <c r="I1232" s="1" t="e">
        <v>#N/A</v>
      </c>
      <c r="J1232" s="499">
        <v>0.5</v>
      </c>
    </row>
    <row r="1233" spans="1:10" ht="15.75" customHeight="1">
      <c r="A1233" s="1" t="s">
        <v>128</v>
      </c>
      <c r="B1233" s="3">
        <v>218</v>
      </c>
      <c r="C1233" s="1" t="str">
        <f t="shared" si="23"/>
        <v>Renewable Power: Solar Power Generation: Photovoltaic Power GenerationHealth and safety: community</v>
      </c>
      <c r="D1233" s="1" t="s">
        <v>245</v>
      </c>
      <c r="E1233" s="1" t="s">
        <v>2</v>
      </c>
      <c r="F1233" s="1" t="s">
        <v>214</v>
      </c>
      <c r="G1233" s="1">
        <v>0</v>
      </c>
      <c r="H1233" s="1" t="e">
        <f t="shared" si="31"/>
        <v>#REF!</v>
      </c>
      <c r="I1233" s="1" t="e">
        <v>#N/A</v>
      </c>
      <c r="J1233" s="499">
        <v>0.5</v>
      </c>
    </row>
    <row r="1234" spans="1:10" ht="15.75" customHeight="1">
      <c r="A1234" s="1" t="s">
        <v>128</v>
      </c>
      <c r="B1234" s="3">
        <v>215</v>
      </c>
      <c r="C1234" s="1" t="str">
        <f t="shared" si="23"/>
        <v>Renewable Power: Solar Power Generation: Thermal Solar PowerHealth and safety: community</v>
      </c>
      <c r="D1234" s="1" t="s">
        <v>247</v>
      </c>
      <c r="E1234" s="1" t="s">
        <v>2</v>
      </c>
      <c r="F1234" s="1" t="s">
        <v>214</v>
      </c>
      <c r="G1234" s="1">
        <v>0</v>
      </c>
      <c r="H1234" s="1" t="e">
        <f t="shared" si="31"/>
        <v>#REF!</v>
      </c>
      <c r="I1234" s="1" t="e">
        <v>#N/A</v>
      </c>
      <c r="J1234" s="499">
        <v>0.5</v>
      </c>
    </row>
    <row r="1235" spans="1:10" ht="15.75" customHeight="1">
      <c r="A1235" s="1" t="s">
        <v>128</v>
      </c>
      <c r="B1235" s="3">
        <v>237</v>
      </c>
      <c r="C1235" s="1" t="str">
        <f t="shared" si="23"/>
        <v>Renewable Power: Wind Power GenerationHealth and safety: community</v>
      </c>
      <c r="D1235" s="1" t="s">
        <v>248</v>
      </c>
      <c r="E1235" s="1" t="s">
        <v>2</v>
      </c>
      <c r="F1235" s="1" t="s">
        <v>214</v>
      </c>
      <c r="G1235" s="1">
        <v>0</v>
      </c>
      <c r="H1235" s="1" t="e">
        <f t="shared" si="31"/>
        <v>#REF!</v>
      </c>
      <c r="I1235" s="1" t="e">
        <v>#N/A</v>
      </c>
      <c r="J1235" s="499">
        <v>0.5</v>
      </c>
    </row>
    <row r="1236" spans="1:10" ht="15.75" customHeight="1">
      <c r="A1236" s="1" t="s">
        <v>128</v>
      </c>
      <c r="B1236" s="3">
        <v>238</v>
      </c>
      <c r="C1236" s="1" t="str">
        <f t="shared" si="23"/>
        <v>Renewable Power: Wind Power Generation: Off-Shore Wind Power GenerationHealth and safety: community</v>
      </c>
      <c r="D1236" s="1" t="s">
        <v>249</v>
      </c>
      <c r="E1236" s="1" t="s">
        <v>2</v>
      </c>
      <c r="F1236" s="1" t="s">
        <v>214</v>
      </c>
      <c r="G1236" s="1">
        <v>0</v>
      </c>
      <c r="H1236" s="1" t="e">
        <f t="shared" si="31"/>
        <v>#REF!</v>
      </c>
      <c r="I1236" s="1" t="e">
        <v>#N/A</v>
      </c>
      <c r="J1236" s="499">
        <v>0</v>
      </c>
    </row>
    <row r="1237" spans="1:10" ht="15.75" customHeight="1">
      <c r="A1237" s="1" t="s">
        <v>128</v>
      </c>
      <c r="B1237" s="3">
        <v>239</v>
      </c>
      <c r="C1237" s="1" t="str">
        <f t="shared" si="23"/>
        <v>Renewable Power: Wind Power Generation: On-Shore Wind Power GenerationHealth and safety: community</v>
      </c>
      <c r="D1237" s="1" t="s">
        <v>250</v>
      </c>
      <c r="E1237" s="1" t="s">
        <v>2</v>
      </c>
      <c r="F1237" s="1" t="s">
        <v>214</v>
      </c>
      <c r="G1237" s="1">
        <v>0</v>
      </c>
      <c r="H1237" s="1" t="e">
        <f t="shared" si="31"/>
        <v>#REF!</v>
      </c>
      <c r="I1237" s="1" t="e">
        <v>#N/A</v>
      </c>
      <c r="J1237" s="499">
        <v>0.5</v>
      </c>
    </row>
    <row r="1238" spans="1:10" ht="15.75" customHeight="1">
      <c r="A1238" s="1" t="s">
        <v>128</v>
      </c>
      <c r="B1238" s="3">
        <v>240</v>
      </c>
      <c r="C1238" s="1" t="str">
        <f t="shared" si="23"/>
        <v>Renewable Power: Wind Power Generation: OtherHealth and safety: community</v>
      </c>
      <c r="D1238" s="1" t="s">
        <v>251</v>
      </c>
      <c r="E1238" s="1" t="s">
        <v>2</v>
      </c>
      <c r="F1238" s="1" t="s">
        <v>214</v>
      </c>
      <c r="G1238" s="1">
        <v>0</v>
      </c>
      <c r="H1238" s="1" t="e">
        <f t="shared" si="31"/>
        <v>#REF!</v>
      </c>
      <c r="I1238" s="1" t="e">
        <v>#N/A</v>
      </c>
      <c r="J1238" s="499">
        <v>0.5</v>
      </c>
    </row>
    <row r="1239" spans="1:10" ht="15.75" customHeight="1">
      <c r="A1239" s="1" t="s">
        <v>128</v>
      </c>
      <c r="B1239" s="3">
        <v>220</v>
      </c>
      <c r="C1239" s="1" t="str">
        <f t="shared" si="23"/>
        <v>Social InfrastructureHealth and safety: community</v>
      </c>
      <c r="D1239" s="1" t="s">
        <v>252</v>
      </c>
      <c r="E1239" s="1" t="s">
        <v>2</v>
      </c>
      <c r="F1239" s="1" t="s">
        <v>214</v>
      </c>
      <c r="G1239" s="1">
        <v>0</v>
      </c>
      <c r="H1239" s="1" t="e">
        <f t="shared" si="31"/>
        <v>#REF!</v>
      </c>
      <c r="I1239" s="1" t="e">
        <v>#N/A</v>
      </c>
      <c r="J1239" s="499">
        <v>0.5</v>
      </c>
    </row>
    <row r="1240" spans="1:10" ht="15.75" customHeight="1">
      <c r="A1240" s="1" t="s">
        <v>128</v>
      </c>
      <c r="B1240" s="3">
        <v>216</v>
      </c>
      <c r="C1240" s="1" t="str">
        <f t="shared" si="23"/>
        <v>Social Infrastructure: Defence ServicesHealth and safety: community</v>
      </c>
      <c r="D1240" s="1" t="s">
        <v>253</v>
      </c>
      <c r="E1240" s="1" t="s">
        <v>2</v>
      </c>
      <c r="F1240" s="1" t="s">
        <v>214</v>
      </c>
      <c r="G1240" s="1">
        <v>0</v>
      </c>
      <c r="H1240" s="1" t="e">
        <f t="shared" si="31"/>
        <v>#REF!</v>
      </c>
      <c r="I1240" s="1" t="e">
        <v>#N/A</v>
      </c>
      <c r="J1240" s="499">
        <v>1</v>
      </c>
    </row>
    <row r="1241" spans="1:10" ht="15.75" customHeight="1">
      <c r="A1241" s="1" t="s">
        <v>128</v>
      </c>
      <c r="B1241" s="3">
        <v>235</v>
      </c>
      <c r="C1241" s="1" t="str">
        <f t="shared" si="23"/>
        <v>Social Infrastructure: Defence Services: Barracks and AccommodationHealth and safety: community</v>
      </c>
      <c r="D1241" s="1" t="s">
        <v>254</v>
      </c>
      <c r="E1241" s="1" t="s">
        <v>2</v>
      </c>
      <c r="F1241" s="1" t="s">
        <v>214</v>
      </c>
      <c r="G1241" s="1">
        <v>0</v>
      </c>
      <c r="H1241" s="1" t="e">
        <f t="shared" si="31"/>
        <v>#REF!</v>
      </c>
      <c r="I1241" s="1" t="e">
        <v>#N/A</v>
      </c>
      <c r="J1241" s="499">
        <v>0.5</v>
      </c>
    </row>
    <row r="1242" spans="1:10" ht="15.75" customHeight="1">
      <c r="A1242" s="1" t="s">
        <v>128</v>
      </c>
      <c r="B1242" s="3">
        <v>236</v>
      </c>
      <c r="C1242" s="1" t="str">
        <f t="shared" si="23"/>
        <v>Social Infrastructure: Defence Services: OtherHealth and safety: community</v>
      </c>
      <c r="D1242" s="1" t="s">
        <v>256</v>
      </c>
      <c r="E1242" s="1" t="s">
        <v>2</v>
      </c>
      <c r="F1242" s="1" t="s">
        <v>214</v>
      </c>
      <c r="G1242" s="1">
        <v>0</v>
      </c>
      <c r="H1242" s="1" t="e">
        <f t="shared" si="31"/>
        <v>#REF!</v>
      </c>
      <c r="I1242" s="1" t="e">
        <v>#N/A</v>
      </c>
      <c r="J1242" s="499">
        <v>1</v>
      </c>
    </row>
    <row r="1243" spans="1:10" ht="15.75" customHeight="1">
      <c r="A1243" s="1" t="s">
        <v>128</v>
      </c>
      <c r="B1243" s="3">
        <v>219</v>
      </c>
      <c r="C1243" s="1" t="str">
        <f t="shared" si="23"/>
        <v>Social Infrastructure: Defence Services: Strategic Transport and RefuellingHealth and safety: community</v>
      </c>
      <c r="D1243" s="1" t="s">
        <v>257</v>
      </c>
      <c r="E1243" s="1" t="s">
        <v>2</v>
      </c>
      <c r="F1243" s="1" t="s">
        <v>214</v>
      </c>
      <c r="G1243" s="1">
        <v>0</v>
      </c>
      <c r="H1243" s="1" t="e">
        <f t="shared" si="31"/>
        <v>#REF!</v>
      </c>
      <c r="I1243" s="1" t="e">
        <v>#N/A</v>
      </c>
      <c r="J1243" s="499">
        <v>1</v>
      </c>
    </row>
    <row r="1244" spans="1:10" ht="15.75" customHeight="1">
      <c r="A1244" s="1" t="s">
        <v>128</v>
      </c>
      <c r="B1244" s="3">
        <v>124</v>
      </c>
      <c r="C1244" s="1" t="str">
        <f t="shared" si="23"/>
        <v>Social Infrastructure: Defence Services: Training FacilitiesHealth and safety: community</v>
      </c>
      <c r="D1244" s="1" t="s">
        <v>258</v>
      </c>
      <c r="E1244" s="1" t="s">
        <v>2</v>
      </c>
      <c r="F1244" s="1" t="s">
        <v>214</v>
      </c>
      <c r="G1244" s="1">
        <v>0</v>
      </c>
      <c r="H1244" s="1" t="e">
        <f t="shared" si="31"/>
        <v>#REF!</v>
      </c>
      <c r="I1244" s="1" t="e">
        <v>#N/A</v>
      </c>
      <c r="J1244" s="499">
        <v>1</v>
      </c>
    </row>
    <row r="1245" spans="1:10" ht="15.75" customHeight="1">
      <c r="A1245" s="1" t="s">
        <v>128</v>
      </c>
      <c r="B1245" s="3">
        <v>27</v>
      </c>
      <c r="C1245" s="1" t="str">
        <f t="shared" si="23"/>
        <v>Social Infrastructure: Education ServicesHealth and safety: community</v>
      </c>
      <c r="D1245" s="1" t="s">
        <v>259</v>
      </c>
      <c r="E1245" s="1" t="s">
        <v>2</v>
      </c>
      <c r="F1245" s="1" t="s">
        <v>214</v>
      </c>
      <c r="G1245" s="1">
        <v>0</v>
      </c>
      <c r="H1245" s="1" t="e">
        <f t="shared" si="31"/>
        <v>#REF!</v>
      </c>
      <c r="I1245" s="1" t="e">
        <v>#N/A</v>
      </c>
      <c r="J1245" s="499">
        <v>0.5</v>
      </c>
    </row>
    <row r="1246" spans="1:10" ht="15.75" customHeight="1">
      <c r="A1246" s="1" t="s">
        <v>128</v>
      </c>
      <c r="B1246" s="3">
        <v>23</v>
      </c>
      <c r="C1246" s="1" t="str">
        <f t="shared" si="23"/>
        <v>Social Infrastructure: Education Services: OtherHealth and safety: community</v>
      </c>
      <c r="D1246" s="1" t="s">
        <v>260</v>
      </c>
      <c r="E1246" s="1" t="s">
        <v>2</v>
      </c>
      <c r="F1246" s="1" t="s">
        <v>214</v>
      </c>
      <c r="G1246" s="1">
        <v>0</v>
      </c>
      <c r="H1246" s="1" t="e">
        <f t="shared" si="31"/>
        <v>#REF!</v>
      </c>
      <c r="I1246" s="1" t="e">
        <v>#N/A</v>
      </c>
      <c r="J1246" s="499">
        <v>0.5</v>
      </c>
    </row>
    <row r="1247" spans="1:10" ht="15.75" customHeight="1">
      <c r="A1247" s="1" t="s">
        <v>128</v>
      </c>
      <c r="B1247" s="3">
        <v>31</v>
      </c>
      <c r="C1247" s="1" t="str">
        <f t="shared" si="23"/>
        <v>Social Infrastructure: Education Services: Schools (Classes and Sports Facilities)Health and safety: community</v>
      </c>
      <c r="D1247" s="1" t="s">
        <v>262</v>
      </c>
      <c r="E1247" s="1" t="s">
        <v>2</v>
      </c>
      <c r="F1247" s="1" t="s">
        <v>214</v>
      </c>
      <c r="G1247" s="1">
        <v>0</v>
      </c>
      <c r="H1247" s="1" t="e">
        <f t="shared" si="31"/>
        <v>#REF!</v>
      </c>
      <c r="I1247" s="1" t="e">
        <v>#N/A</v>
      </c>
      <c r="J1247" s="499">
        <v>0.5</v>
      </c>
    </row>
    <row r="1248" spans="1:10" ht="15.75" customHeight="1">
      <c r="A1248" s="1" t="s">
        <v>128</v>
      </c>
      <c r="B1248" s="3">
        <v>217</v>
      </c>
      <c r="C1248" s="1" t="str">
        <f t="shared" si="23"/>
        <v>Social Infrastructure: Education Services: Student AccommodationHealth and safety: community</v>
      </c>
      <c r="D1248" s="1" t="s">
        <v>263</v>
      </c>
      <c r="E1248" s="1" t="s">
        <v>2</v>
      </c>
      <c r="F1248" s="1" t="s">
        <v>214</v>
      </c>
      <c r="G1248" s="1">
        <v>0</v>
      </c>
      <c r="H1248" s="1" t="e">
        <f t="shared" si="31"/>
        <v>#REF!</v>
      </c>
      <c r="I1248" s="1" t="e">
        <v>#N/A</v>
      </c>
      <c r="J1248" s="499">
        <v>0.5</v>
      </c>
    </row>
    <row r="1249" spans="1:10" ht="15.75" customHeight="1">
      <c r="A1249" s="1" t="s">
        <v>128</v>
      </c>
      <c r="B1249" s="3">
        <v>206</v>
      </c>
      <c r="C1249" s="1" t="str">
        <f t="shared" si="23"/>
        <v>Social Infrastructure: Education Services: Universities (Classes, Labs, Administration Buildings)Health and safety: community</v>
      </c>
      <c r="D1249" s="1" t="s">
        <v>264</v>
      </c>
      <c r="E1249" s="1" t="s">
        <v>2</v>
      </c>
      <c r="F1249" s="1" t="s">
        <v>214</v>
      </c>
      <c r="G1249" s="1">
        <v>0</v>
      </c>
      <c r="H1249" s="1" t="e">
        <f t="shared" si="31"/>
        <v>#REF!</v>
      </c>
      <c r="I1249" s="1" t="e">
        <v>#N/A</v>
      </c>
      <c r="J1249" s="499">
        <v>0.5</v>
      </c>
    </row>
    <row r="1250" spans="1:10" ht="15.75" customHeight="1">
      <c r="A1250" s="1" t="s">
        <v>128</v>
      </c>
      <c r="B1250" s="3">
        <v>122</v>
      </c>
      <c r="C1250" s="1" t="str">
        <f t="shared" si="23"/>
        <v>Social Infrastructure: Government ServicesHealth and safety: community</v>
      </c>
      <c r="D1250" s="1" t="s">
        <v>265</v>
      </c>
      <c r="E1250" s="1" t="s">
        <v>2</v>
      </c>
      <c r="F1250" s="1" t="s">
        <v>214</v>
      </c>
      <c r="G1250" s="1">
        <v>0</v>
      </c>
      <c r="H1250" s="1" t="e">
        <f t="shared" si="31"/>
        <v>#REF!</v>
      </c>
      <c r="I1250" s="1" t="e">
        <v>#N/A</v>
      </c>
      <c r="J1250" s="499">
        <v>0.5</v>
      </c>
    </row>
    <row r="1251" spans="1:10" ht="15.75" customHeight="1">
      <c r="A1251" s="1" t="s">
        <v>128</v>
      </c>
      <c r="B1251" s="3">
        <v>140</v>
      </c>
      <c r="C1251" s="1" t="str">
        <f t="shared" si="23"/>
        <v>Social Infrastructure: Government Services: Courts of JusticeHealth and safety: community</v>
      </c>
      <c r="D1251" s="1" t="s">
        <v>266</v>
      </c>
      <c r="E1251" s="1" t="s">
        <v>2</v>
      </c>
      <c r="F1251" s="1" t="s">
        <v>214</v>
      </c>
      <c r="G1251" s="1">
        <v>0</v>
      </c>
      <c r="H1251" s="1" t="e">
        <f t="shared" si="31"/>
        <v>#REF!</v>
      </c>
      <c r="I1251" s="1" t="e">
        <v>#N/A</v>
      </c>
      <c r="J1251" s="499">
        <v>0.5</v>
      </c>
    </row>
    <row r="1252" spans="1:10" ht="15.75" customHeight="1">
      <c r="A1252" s="1" t="s">
        <v>128</v>
      </c>
      <c r="B1252" s="3">
        <v>16</v>
      </c>
      <c r="C1252" s="1" t="str">
        <f t="shared" si="23"/>
        <v>Social Infrastructure: Government Services: Government Buildings and Office AccommodationHealth and safety: community</v>
      </c>
      <c r="D1252" s="1" t="s">
        <v>267</v>
      </c>
      <c r="E1252" s="1" t="s">
        <v>2</v>
      </c>
      <c r="F1252" s="1" t="s">
        <v>214</v>
      </c>
      <c r="G1252" s="1">
        <v>0</v>
      </c>
      <c r="H1252" s="1" t="e">
        <f t="shared" si="31"/>
        <v>#REF!</v>
      </c>
      <c r="I1252" s="1" t="e">
        <v>#N/A</v>
      </c>
      <c r="J1252" s="499">
        <v>0.5</v>
      </c>
    </row>
    <row r="1253" spans="1:10" ht="15.75" customHeight="1">
      <c r="A1253" s="1" t="s">
        <v>128</v>
      </c>
      <c r="B1253" s="3">
        <v>221</v>
      </c>
      <c r="C1253" s="1" t="str">
        <f t="shared" si="23"/>
        <v>Social Infrastructure: Government Services: OtherHealth and safety: community</v>
      </c>
      <c r="D1253" s="1" t="s">
        <v>268</v>
      </c>
      <c r="E1253" s="1" t="s">
        <v>2</v>
      </c>
      <c r="F1253" s="1" t="s">
        <v>214</v>
      </c>
      <c r="G1253" s="1">
        <v>0</v>
      </c>
      <c r="H1253" s="1" t="e">
        <f t="shared" si="31"/>
        <v>#REF!</v>
      </c>
      <c r="I1253" s="1" t="e">
        <v>#N/A</v>
      </c>
      <c r="J1253" s="499">
        <v>0.5</v>
      </c>
    </row>
    <row r="1254" spans="1:10" ht="15.75" customHeight="1">
      <c r="A1254" s="1" t="s">
        <v>128</v>
      </c>
      <c r="B1254" s="3">
        <v>141</v>
      </c>
      <c r="C1254" s="1" t="str">
        <f t="shared" si="23"/>
        <v>Social Infrastructure: Government Services: Police Stations and FacilitiesHealth and safety: community</v>
      </c>
      <c r="D1254" s="1" t="s">
        <v>270</v>
      </c>
      <c r="E1254" s="1" t="s">
        <v>2</v>
      </c>
      <c r="F1254" s="1" t="s">
        <v>214</v>
      </c>
      <c r="G1254" s="1">
        <v>0</v>
      </c>
      <c r="H1254" s="1" t="e">
        <f t="shared" si="31"/>
        <v>#REF!</v>
      </c>
      <c r="I1254" s="1" t="e">
        <v>#N/A</v>
      </c>
      <c r="J1254" s="499">
        <v>0.5</v>
      </c>
    </row>
    <row r="1255" spans="1:10" ht="15.75" customHeight="1">
      <c r="A1255" s="1" t="s">
        <v>128</v>
      </c>
      <c r="B1255" s="3">
        <v>17</v>
      </c>
      <c r="C1255" s="1" t="str">
        <f t="shared" si="23"/>
        <v>Social Infrastructure: Government Services: PrisonsHealth and safety: community</v>
      </c>
      <c r="D1255" s="1" t="s">
        <v>271</v>
      </c>
      <c r="E1255" s="1" t="s">
        <v>2</v>
      </c>
      <c r="F1255" s="1" t="s">
        <v>214</v>
      </c>
      <c r="G1255" s="1">
        <v>0</v>
      </c>
      <c r="H1255" s="1" t="e">
        <f t="shared" si="31"/>
        <v>#REF!</v>
      </c>
      <c r="I1255" s="1" t="e">
        <v>#N/A</v>
      </c>
      <c r="J1255" s="499">
        <v>0.5</v>
      </c>
    </row>
    <row r="1256" spans="1:10" ht="15.75" customHeight="1">
      <c r="A1256" s="1" t="s">
        <v>128</v>
      </c>
      <c r="B1256" s="3">
        <v>222</v>
      </c>
      <c r="C1256" s="1" t="str">
        <f t="shared" si="23"/>
        <v>Social Infrastructure: Government Services: Social AccommodationHealth and safety: community</v>
      </c>
      <c r="D1256" s="1" t="s">
        <v>272</v>
      </c>
      <c r="E1256" s="1" t="s">
        <v>2</v>
      </c>
      <c r="F1256" s="1" t="s">
        <v>214</v>
      </c>
      <c r="G1256" s="1">
        <v>0</v>
      </c>
      <c r="H1256" s="1" t="e">
        <f t="shared" si="31"/>
        <v>#REF!</v>
      </c>
      <c r="I1256" s="1" t="e">
        <v>#N/A</v>
      </c>
      <c r="J1256" s="499">
        <v>0.5</v>
      </c>
    </row>
    <row r="1257" spans="1:10" ht="15.75" customHeight="1">
      <c r="A1257" s="1" t="s">
        <v>128</v>
      </c>
      <c r="B1257" s="3">
        <v>142</v>
      </c>
      <c r="C1257" s="1" t="str">
        <f t="shared" si="23"/>
        <v>Social Infrastructure: Government Services: Street LightingHealth and safety: community</v>
      </c>
      <c r="D1257" s="1" t="s">
        <v>273</v>
      </c>
      <c r="E1257" s="1" t="s">
        <v>2</v>
      </c>
      <c r="F1257" s="1" t="s">
        <v>214</v>
      </c>
      <c r="G1257" s="1">
        <v>0</v>
      </c>
      <c r="H1257" s="1" t="e">
        <f t="shared" si="31"/>
        <v>#REF!</v>
      </c>
      <c r="I1257" s="1" t="e">
        <v>#N/A</v>
      </c>
      <c r="J1257" s="499">
        <v>0.5</v>
      </c>
    </row>
    <row r="1258" spans="1:10" ht="15.75" customHeight="1">
      <c r="A1258" s="1" t="s">
        <v>128</v>
      </c>
      <c r="B1258" s="3">
        <v>187</v>
      </c>
      <c r="C1258" s="1" t="str">
        <f t="shared" si="23"/>
        <v>Social Infrastructure: Health and Social Care ServicesHealth and safety: community</v>
      </c>
      <c r="D1258" s="1" t="s">
        <v>274</v>
      </c>
      <c r="E1258" s="1" t="s">
        <v>2</v>
      </c>
      <c r="F1258" s="1" t="s">
        <v>214</v>
      </c>
      <c r="G1258" s="1">
        <v>0</v>
      </c>
      <c r="H1258" s="1" t="e">
        <f t="shared" si="31"/>
        <v>#REF!</v>
      </c>
      <c r="I1258" s="1" t="e">
        <v>#N/A</v>
      </c>
      <c r="J1258" s="499">
        <v>0.5</v>
      </c>
    </row>
    <row r="1259" spans="1:10" ht="15.75" customHeight="1">
      <c r="A1259" s="1" t="s">
        <v>128</v>
      </c>
      <c r="B1259" s="3">
        <v>223</v>
      </c>
      <c r="C1259" s="1" t="str">
        <f t="shared" si="23"/>
        <v>Social Infrastructure: Health and Social Care Services: ClinicsHealth and safety: community</v>
      </c>
      <c r="D1259" s="1" t="s">
        <v>276</v>
      </c>
      <c r="E1259" s="1" t="s">
        <v>2</v>
      </c>
      <c r="F1259" s="1" t="s">
        <v>214</v>
      </c>
      <c r="G1259" s="1">
        <v>0</v>
      </c>
      <c r="H1259" s="1" t="e">
        <f t="shared" si="31"/>
        <v>#REF!</v>
      </c>
      <c r="I1259" s="1" t="e">
        <v>#N/A</v>
      </c>
      <c r="J1259" s="499">
        <v>0.5</v>
      </c>
    </row>
    <row r="1260" spans="1:10" ht="15.75" customHeight="1">
      <c r="A1260" s="1" t="s">
        <v>128</v>
      </c>
      <c r="B1260" s="3">
        <v>24</v>
      </c>
      <c r="C1260" s="1" t="str">
        <f t="shared" si="23"/>
        <v>Social Infrastructure: Health and Social Care Services: CrematoriumHealth and safety: community</v>
      </c>
      <c r="D1260" s="1" t="s">
        <v>278</v>
      </c>
      <c r="F1260" s="1" t="s">
        <v>214</v>
      </c>
      <c r="H1260" s="1">
        <v>0</v>
      </c>
      <c r="I1260" s="1" t="e">
        <v>#N/A</v>
      </c>
      <c r="J1260" s="499">
        <v>0.5</v>
      </c>
    </row>
    <row r="1261" spans="1:10" ht="15.75" customHeight="1">
      <c r="A1261" s="1" t="s">
        <v>128</v>
      </c>
      <c r="B1261" s="3">
        <v>225</v>
      </c>
      <c r="C1261" s="1" t="str">
        <f t="shared" si="23"/>
        <v>Social Infrastructure: Health and Social Care Services: HospitalsHealth and safety: community</v>
      </c>
      <c r="D1261" s="1" t="s">
        <v>280</v>
      </c>
      <c r="E1261" s="1" t="s">
        <v>2</v>
      </c>
      <c r="F1261" s="1" t="s">
        <v>214</v>
      </c>
      <c r="G1261" s="1">
        <v>0</v>
      </c>
      <c r="H1261" s="1" t="e">
        <f t="shared" ref="H1261:H1287" si="32">VLOOKUP(D1261,#REF!,7,FALSE)</f>
        <v>#REF!</v>
      </c>
      <c r="I1261" s="1" t="e">
        <v>#N/A</v>
      </c>
      <c r="J1261" s="499">
        <v>0.5</v>
      </c>
    </row>
    <row r="1262" spans="1:10" ht="15.75" customHeight="1">
      <c r="A1262" s="1" t="s">
        <v>128</v>
      </c>
      <c r="B1262" s="3">
        <v>210</v>
      </c>
      <c r="C1262" s="1" t="str">
        <f t="shared" si="23"/>
        <v>Social Infrastructure: Health and Social Care Services: OtherHealth and safety: community</v>
      </c>
      <c r="D1262" s="1" t="s">
        <v>281</v>
      </c>
      <c r="E1262" s="1" t="s">
        <v>2</v>
      </c>
      <c r="F1262" s="1" t="s">
        <v>214</v>
      </c>
      <c r="G1262" s="1">
        <v>0</v>
      </c>
      <c r="H1262" s="1" t="e">
        <f t="shared" si="32"/>
        <v>#REF!</v>
      </c>
      <c r="I1262" s="1" t="e">
        <v>#N/A</v>
      </c>
      <c r="J1262" s="499">
        <v>0.5</v>
      </c>
    </row>
    <row r="1263" spans="1:10" ht="15.75" customHeight="1">
      <c r="A1263" s="1" t="s">
        <v>128</v>
      </c>
      <c r="B1263" s="3">
        <v>144</v>
      </c>
      <c r="C1263" s="1" t="str">
        <f t="shared" si="23"/>
        <v>Social Infrastructure: Health and Social Care Services: Residential and Assisted LivingHealth and safety: community</v>
      </c>
      <c r="D1263" s="1" t="s">
        <v>282</v>
      </c>
      <c r="E1263" s="1" t="s">
        <v>2</v>
      </c>
      <c r="F1263" s="1" t="s">
        <v>214</v>
      </c>
      <c r="G1263" s="1">
        <v>0</v>
      </c>
      <c r="H1263" s="1" t="e">
        <f t="shared" si="32"/>
        <v>#REF!</v>
      </c>
      <c r="I1263" s="1" t="e">
        <v>#N/A</v>
      </c>
      <c r="J1263" s="499">
        <v>0.5</v>
      </c>
    </row>
    <row r="1264" spans="1:10" ht="15.75" customHeight="1">
      <c r="A1264" s="1" t="s">
        <v>128</v>
      </c>
      <c r="B1264" s="3">
        <v>108</v>
      </c>
      <c r="C1264" s="1" t="str">
        <f t="shared" si="23"/>
        <v>Social Infrastructure: Other: Health and safety: community</v>
      </c>
      <c r="D1264" s="1" t="s">
        <v>769</v>
      </c>
      <c r="E1264" s="1" t="s">
        <v>2</v>
      </c>
      <c r="F1264" s="1" t="s">
        <v>214</v>
      </c>
      <c r="G1264" s="1">
        <v>0</v>
      </c>
      <c r="H1264" s="1" t="e">
        <f t="shared" si="32"/>
        <v>#REF!</v>
      </c>
      <c r="I1264" s="1" t="e">
        <v>#N/A</v>
      </c>
      <c r="J1264" s="499">
        <v>0.5</v>
      </c>
    </row>
    <row r="1265" spans="1:10" ht="15.75" customHeight="1">
      <c r="A1265" s="1" t="s">
        <v>128</v>
      </c>
      <c r="B1265" s="3">
        <v>224</v>
      </c>
      <c r="C1265" s="1" t="str">
        <f t="shared" si="23"/>
        <v>Social Infrastructure: Recreational FacilitiesHealth and safety: community</v>
      </c>
      <c r="D1265" s="1" t="s">
        <v>285</v>
      </c>
      <c r="E1265" s="1" t="s">
        <v>2</v>
      </c>
      <c r="F1265" s="1" t="s">
        <v>214</v>
      </c>
      <c r="G1265" s="1">
        <v>0</v>
      </c>
      <c r="H1265" s="1" t="e">
        <f t="shared" si="32"/>
        <v>#REF!</v>
      </c>
      <c r="I1265" s="1" t="e">
        <v>#N/A</v>
      </c>
      <c r="J1265" s="499">
        <v>0.5</v>
      </c>
    </row>
    <row r="1266" spans="1:10" ht="15.75" customHeight="1">
      <c r="A1266" s="1" t="s">
        <v>128</v>
      </c>
      <c r="B1266" s="3">
        <v>205</v>
      </c>
      <c r="C1266" s="1" t="str">
        <f t="shared" si="23"/>
        <v>Social Infrastructure: Recreational Facilities: Amusement ParksHealth and safety: community</v>
      </c>
      <c r="D1266" s="1" t="s">
        <v>286</v>
      </c>
      <c r="E1266" s="1" t="s">
        <v>2</v>
      </c>
      <c r="F1266" s="1" t="s">
        <v>214</v>
      </c>
      <c r="G1266" s="1">
        <v>0</v>
      </c>
      <c r="H1266" s="1" t="e">
        <f t="shared" si="32"/>
        <v>#REF!</v>
      </c>
      <c r="I1266" s="1" t="e">
        <v>#N/A</v>
      </c>
      <c r="J1266" s="499">
        <v>0.5</v>
      </c>
    </row>
    <row r="1267" spans="1:10" ht="15.75" customHeight="1">
      <c r="A1267" s="1" t="s">
        <v>128</v>
      </c>
      <c r="B1267" s="3">
        <v>118</v>
      </c>
      <c r="C1267" s="1" t="str">
        <f t="shared" si="23"/>
        <v>Social Infrastructure: Recreational Facilities: Arts, Libraries and MuseumsHealth and safety: community</v>
      </c>
      <c r="D1267" s="1" t="s">
        <v>288</v>
      </c>
      <c r="E1267" s="1" t="s">
        <v>2</v>
      </c>
      <c r="F1267" s="1" t="s">
        <v>214</v>
      </c>
      <c r="G1267" s="1">
        <v>0</v>
      </c>
      <c r="H1267" s="1" t="e">
        <f t="shared" si="32"/>
        <v>#REF!</v>
      </c>
      <c r="I1267" s="1" t="e">
        <v>#N/A</v>
      </c>
      <c r="J1267" s="499">
        <v>0.5</v>
      </c>
    </row>
    <row r="1268" spans="1:10" ht="15.75" customHeight="1">
      <c r="A1268" s="1" t="s">
        <v>128</v>
      </c>
      <c r="B1268" s="3">
        <v>145</v>
      </c>
      <c r="C1268" s="1" t="str">
        <f t="shared" si="23"/>
        <v>Social Infrastructure: Recreational Facilities: Convention and Exhibition CentersHealth and safety: community</v>
      </c>
      <c r="D1268" s="1" t="s">
        <v>289</v>
      </c>
      <c r="E1268" s="1" t="s">
        <v>2</v>
      </c>
      <c r="F1268" s="1" t="s">
        <v>214</v>
      </c>
      <c r="G1268" s="1">
        <v>0</v>
      </c>
      <c r="H1268" s="1" t="e">
        <f t="shared" si="32"/>
        <v>#REF!</v>
      </c>
      <c r="I1268" s="1" t="e">
        <v>#N/A</v>
      </c>
      <c r="J1268" s="499">
        <v>0.5</v>
      </c>
    </row>
    <row r="1269" spans="1:10" ht="15.75" customHeight="1">
      <c r="A1269" s="1" t="s">
        <v>128</v>
      </c>
      <c r="B1269" s="3">
        <v>13</v>
      </c>
      <c r="C1269" s="1" t="str">
        <f t="shared" si="23"/>
        <v>Social Infrastructure: Recreational Facilities: OtherHealth and safety: community</v>
      </c>
      <c r="D1269" s="1" t="s">
        <v>291</v>
      </c>
      <c r="E1269" s="1" t="s">
        <v>2</v>
      </c>
      <c r="F1269" s="1" t="s">
        <v>214</v>
      </c>
      <c r="G1269" s="1">
        <v>0</v>
      </c>
      <c r="H1269" s="1" t="e">
        <f t="shared" si="32"/>
        <v>#REF!</v>
      </c>
      <c r="I1269" s="1" t="e">
        <v>#N/A</v>
      </c>
      <c r="J1269" s="499">
        <v>0.5</v>
      </c>
    </row>
    <row r="1270" spans="1:10" ht="15.75" customHeight="1">
      <c r="A1270" s="1" t="s">
        <v>128</v>
      </c>
      <c r="B1270" s="3">
        <v>194</v>
      </c>
      <c r="C1270" s="1" t="str">
        <f t="shared" si="23"/>
        <v>Social Infrastructure: Recreational Facilities: Public Parks and gardensHealth and safety: community</v>
      </c>
      <c r="D1270" s="1" t="s">
        <v>292</v>
      </c>
      <c r="E1270" s="1" t="s">
        <v>2</v>
      </c>
      <c r="F1270" s="1" t="s">
        <v>214</v>
      </c>
      <c r="G1270" s="1">
        <v>0</v>
      </c>
      <c r="H1270" s="1" t="e">
        <f t="shared" si="32"/>
        <v>#REF!</v>
      </c>
      <c r="I1270" s="1" t="e">
        <v>#N/A</v>
      </c>
      <c r="J1270" s="499">
        <v>0.5</v>
      </c>
    </row>
    <row r="1271" spans="1:10" ht="15.75" customHeight="1">
      <c r="A1271" s="1" t="s">
        <v>128</v>
      </c>
      <c r="B1271" s="3">
        <v>15</v>
      </c>
      <c r="C1271" s="1" t="str">
        <f t="shared" si="23"/>
        <v>Social Infrastructure: Recreational Facilities: Stadiums and Sports CentersHealth and safety: community</v>
      </c>
      <c r="D1271" s="1" t="s">
        <v>293</v>
      </c>
      <c r="E1271" s="1" t="s">
        <v>2</v>
      </c>
      <c r="F1271" s="1" t="s">
        <v>214</v>
      </c>
      <c r="G1271" s="1">
        <v>0</v>
      </c>
      <c r="H1271" s="1" t="e">
        <f t="shared" si="32"/>
        <v>#REF!</v>
      </c>
      <c r="I1271" s="1" t="e">
        <v>#N/A</v>
      </c>
      <c r="J1271" s="499">
        <v>0.5</v>
      </c>
    </row>
    <row r="1272" spans="1:10" ht="15.75" customHeight="1">
      <c r="A1272" s="1" t="s">
        <v>128</v>
      </c>
      <c r="B1272" s="3">
        <v>43</v>
      </c>
      <c r="C1272" s="1" t="str">
        <f t="shared" si="23"/>
        <v>TransportHealth and safety: community</v>
      </c>
      <c r="D1272" s="1" t="s">
        <v>294</v>
      </c>
      <c r="E1272" s="1" t="s">
        <v>2</v>
      </c>
      <c r="F1272" s="1" t="s">
        <v>214</v>
      </c>
      <c r="G1272" s="1">
        <v>0</v>
      </c>
      <c r="H1272" s="1" t="e">
        <f t="shared" si="32"/>
        <v>#REF!</v>
      </c>
      <c r="I1272" s="1" t="e">
        <v>#N/A</v>
      </c>
      <c r="J1272" s="499">
        <v>0.5</v>
      </c>
    </row>
    <row r="1273" spans="1:10" ht="15.75" customHeight="1">
      <c r="A1273" s="1" t="s">
        <v>128</v>
      </c>
      <c r="B1273" s="3">
        <v>192</v>
      </c>
      <c r="C1273" s="1" t="str">
        <f t="shared" si="23"/>
        <v>Transport: Airport CompaniesHealth and safety: community</v>
      </c>
      <c r="D1273" s="1" t="s">
        <v>296</v>
      </c>
      <c r="E1273" s="1" t="s">
        <v>2</v>
      </c>
      <c r="F1273" s="1" t="s">
        <v>214</v>
      </c>
      <c r="G1273" s="1">
        <v>0</v>
      </c>
      <c r="H1273" s="1" t="e">
        <f t="shared" si="32"/>
        <v>#REF!</v>
      </c>
      <c r="I1273" s="1" t="e">
        <v>#N/A</v>
      </c>
      <c r="J1273" s="499">
        <v>0.5</v>
      </c>
    </row>
    <row r="1274" spans="1:10" ht="15.75" customHeight="1">
      <c r="A1274" s="1" t="s">
        <v>128</v>
      </c>
      <c r="B1274" s="3">
        <v>44</v>
      </c>
      <c r="C1274" s="1" t="str">
        <f t="shared" si="23"/>
        <v>Transport: Airport Companies: AirportHealth and safety: community</v>
      </c>
      <c r="D1274" s="1" t="s">
        <v>297</v>
      </c>
      <c r="E1274" s="1" t="s">
        <v>2</v>
      </c>
      <c r="F1274" s="1" t="s">
        <v>214</v>
      </c>
      <c r="G1274" s="1">
        <v>0</v>
      </c>
      <c r="H1274" s="1" t="e">
        <f t="shared" si="32"/>
        <v>#REF!</v>
      </c>
      <c r="I1274" s="1" t="e">
        <v>#N/A</v>
      </c>
      <c r="J1274" s="499">
        <v>0.5</v>
      </c>
    </row>
    <row r="1275" spans="1:10" ht="15.75" customHeight="1">
      <c r="A1275" s="1" t="s">
        <v>128</v>
      </c>
      <c r="B1275" s="3">
        <v>123</v>
      </c>
      <c r="C1275" s="1" t="str">
        <f t="shared" si="23"/>
        <v>Transport: Airport Companies: OtherHealth and safety: community</v>
      </c>
      <c r="D1275" s="1" t="s">
        <v>298</v>
      </c>
      <c r="E1275" s="1" t="s">
        <v>2</v>
      </c>
      <c r="F1275" s="1" t="s">
        <v>214</v>
      </c>
      <c r="G1275" s="1">
        <v>0</v>
      </c>
      <c r="H1275" s="1" t="e">
        <f t="shared" si="32"/>
        <v>#REF!</v>
      </c>
      <c r="I1275" s="1" t="e">
        <v>#N/A</v>
      </c>
      <c r="J1275" s="499">
        <v>0.5</v>
      </c>
    </row>
    <row r="1276" spans="1:10" ht="15.75" customHeight="1">
      <c r="A1276" s="1" t="s">
        <v>128</v>
      </c>
      <c r="B1276" s="3">
        <v>146</v>
      </c>
      <c r="C1276" s="1" t="str">
        <f t="shared" si="23"/>
        <v>Transport: Car Park CompaniesHealth and safety: community</v>
      </c>
      <c r="D1276" s="1" t="s">
        <v>300</v>
      </c>
      <c r="E1276" s="1" t="s">
        <v>2</v>
      </c>
      <c r="F1276" s="1" t="s">
        <v>214</v>
      </c>
      <c r="G1276" s="1">
        <v>0</v>
      </c>
      <c r="H1276" s="1" t="e">
        <f t="shared" si="32"/>
        <v>#REF!</v>
      </c>
      <c r="I1276" s="1" t="e">
        <v>#N/A</v>
      </c>
      <c r="J1276" s="499">
        <v>0.5</v>
      </c>
    </row>
    <row r="1277" spans="1:10" ht="15.75" customHeight="1">
      <c r="A1277" s="1" t="s">
        <v>128</v>
      </c>
      <c r="B1277" s="3">
        <v>226</v>
      </c>
      <c r="C1277" s="1" t="str">
        <f t="shared" ref="C1277:C1374" si="33">CONCATENATE(D1277,F1277)</f>
        <v>Transport: Car Park Companies: Car ParkHealth and safety: community</v>
      </c>
      <c r="D1277" s="1" t="s">
        <v>301</v>
      </c>
      <c r="E1277" s="1" t="s">
        <v>2</v>
      </c>
      <c r="F1277" s="1" t="s">
        <v>214</v>
      </c>
      <c r="G1277" s="1">
        <v>0</v>
      </c>
      <c r="H1277" s="1" t="e">
        <f t="shared" si="32"/>
        <v>#REF!</v>
      </c>
      <c r="I1277" s="1" t="e">
        <v>#N/A</v>
      </c>
      <c r="J1277" s="499">
        <v>0.5</v>
      </c>
    </row>
    <row r="1278" spans="1:10" ht="15.75" customHeight="1">
      <c r="A1278" s="1" t="s">
        <v>128</v>
      </c>
      <c r="B1278" s="3">
        <v>121</v>
      </c>
      <c r="C1278" s="1" t="str">
        <f t="shared" si="33"/>
        <v>Transport: Car Park Companies: OtherHealth and safety: community</v>
      </c>
      <c r="D1278" s="1" t="s">
        <v>302</v>
      </c>
      <c r="E1278" s="1" t="s">
        <v>2</v>
      </c>
      <c r="F1278" s="1" t="s">
        <v>214</v>
      </c>
      <c r="G1278" s="1">
        <v>0</v>
      </c>
      <c r="H1278" s="1" t="e">
        <f t="shared" si="32"/>
        <v>#REF!</v>
      </c>
      <c r="I1278" s="1" t="e">
        <v>#N/A</v>
      </c>
      <c r="J1278" s="499">
        <v>0.5</v>
      </c>
    </row>
    <row r="1279" spans="1:10" ht="15.75" customHeight="1">
      <c r="A1279" s="1" t="s">
        <v>128</v>
      </c>
      <c r="B1279" s="3">
        <v>135</v>
      </c>
      <c r="C1279" s="1" t="str">
        <f t="shared" si="33"/>
        <v>Transport: Other: Health and safety: community</v>
      </c>
      <c r="D1279" s="1" t="s">
        <v>770</v>
      </c>
      <c r="E1279" s="1" t="s">
        <v>2</v>
      </c>
      <c r="F1279" s="1" t="s">
        <v>214</v>
      </c>
      <c r="G1279" s="1">
        <v>0</v>
      </c>
      <c r="H1279" s="1" t="e">
        <f t="shared" si="32"/>
        <v>#REF!</v>
      </c>
      <c r="I1279" s="1" t="e">
        <v>#N/A</v>
      </c>
      <c r="J1279" s="499">
        <v>0.5</v>
      </c>
    </row>
    <row r="1280" spans="1:10" ht="15.75" customHeight="1">
      <c r="A1280" s="1" t="s">
        <v>128</v>
      </c>
      <c r="B1280" s="3">
        <v>25</v>
      </c>
      <c r="C1280" s="1" t="str">
        <f t="shared" si="33"/>
        <v>Transport: Other TransportHealth and safety: community</v>
      </c>
      <c r="D1280" s="1" t="s">
        <v>303</v>
      </c>
      <c r="E1280" s="1" t="s">
        <v>2</v>
      </c>
      <c r="F1280" s="1" t="s">
        <v>214</v>
      </c>
      <c r="G1280" s="1">
        <v>0</v>
      </c>
      <c r="H1280" s="1" t="e">
        <f t="shared" si="32"/>
        <v>#REF!</v>
      </c>
      <c r="I1280" s="1" t="e">
        <v>#N/A</v>
      </c>
      <c r="J1280" s="499">
        <v>0.5</v>
      </c>
    </row>
    <row r="1281" spans="1:10" ht="15.75" customHeight="1">
      <c r="A1281" s="1" t="s">
        <v>128</v>
      </c>
      <c r="B1281" s="3">
        <v>26</v>
      </c>
      <c r="C1281" s="1" t="str">
        <f t="shared" si="33"/>
        <v>Transport: Water Transport Companies: Inland Water TransportHealth and safety: community</v>
      </c>
      <c r="D1281" s="4" t="s">
        <v>2076</v>
      </c>
      <c r="E1281" s="1" t="s">
        <v>2</v>
      </c>
      <c r="F1281" s="1" t="s">
        <v>214</v>
      </c>
      <c r="G1281" s="1">
        <v>0</v>
      </c>
      <c r="H1281" s="1" t="e">
        <f t="shared" si="32"/>
        <v>#REF!</v>
      </c>
      <c r="I1281" s="1" t="e">
        <v>#N/A</v>
      </c>
      <c r="J1281" s="499">
        <v>0.5</v>
      </c>
    </row>
    <row r="1282" spans="1:10" ht="15.75" customHeight="1">
      <c r="A1282" s="1" t="s">
        <v>128</v>
      </c>
      <c r="B1282" s="3">
        <v>33</v>
      </c>
      <c r="C1282" s="1" t="str">
        <f t="shared" si="33"/>
        <v>Transport: Other Transport: IntermodalHealth and safety: community</v>
      </c>
      <c r="D1282" s="1" t="s">
        <v>304</v>
      </c>
      <c r="E1282" s="1" t="s">
        <v>2</v>
      </c>
      <c r="F1282" s="1" t="s">
        <v>214</v>
      </c>
      <c r="G1282" s="1">
        <v>0</v>
      </c>
      <c r="H1282" s="1" t="e">
        <f t="shared" si="32"/>
        <v>#REF!</v>
      </c>
      <c r="I1282" s="1" t="e">
        <v>#N/A</v>
      </c>
      <c r="J1282" s="499">
        <v>0.5</v>
      </c>
    </row>
    <row r="1283" spans="1:10" ht="15.75" customHeight="1">
      <c r="A1283" s="1" t="s">
        <v>128</v>
      </c>
      <c r="B1283" s="3">
        <v>136</v>
      </c>
      <c r="C1283" s="1" t="str">
        <f t="shared" si="33"/>
        <v>Transport: Other Transport: OtherHealth and safety: community</v>
      </c>
      <c r="D1283" s="1" t="s">
        <v>305</v>
      </c>
      <c r="E1283" s="1" t="s">
        <v>2</v>
      </c>
      <c r="F1283" s="1" t="s">
        <v>214</v>
      </c>
      <c r="G1283" s="1">
        <v>0</v>
      </c>
      <c r="H1283" s="1" t="e">
        <f t="shared" si="32"/>
        <v>#REF!</v>
      </c>
      <c r="I1283" s="1" t="e">
        <v>#N/A</v>
      </c>
      <c r="J1283" s="499">
        <v>0.5</v>
      </c>
    </row>
    <row r="1284" spans="1:10" ht="15.75" customHeight="1">
      <c r="A1284" s="1" t="s">
        <v>128</v>
      </c>
      <c r="B1284" s="3">
        <v>22</v>
      </c>
      <c r="C1284" s="1" t="str">
        <f t="shared" si="33"/>
        <v>Transport: Other Transport: Sea and Coastal ShippingHealth and safety: community</v>
      </c>
      <c r="D1284" s="1" t="s">
        <v>48</v>
      </c>
      <c r="E1284" s="1" t="s">
        <v>2</v>
      </c>
      <c r="F1284" s="1" t="s">
        <v>214</v>
      </c>
      <c r="G1284" s="1">
        <v>0</v>
      </c>
      <c r="H1284" s="1" t="e">
        <f t="shared" si="32"/>
        <v>#REF!</v>
      </c>
      <c r="I1284" s="1" t="e">
        <v>#N/A</v>
      </c>
      <c r="J1284" s="499">
        <v>0.5</v>
      </c>
    </row>
    <row r="1285" spans="1:10" ht="15.75" customHeight="1">
      <c r="A1285" s="1" t="s">
        <v>128</v>
      </c>
      <c r="B1285" s="3">
        <v>184</v>
      </c>
      <c r="C1285" s="1" t="str">
        <f t="shared" si="33"/>
        <v>Transport: Port CompaniesHealth and safety: community</v>
      </c>
      <c r="D1285" s="1" t="s">
        <v>306</v>
      </c>
      <c r="E1285" s="1" t="s">
        <v>2</v>
      </c>
      <c r="F1285" s="1" t="s">
        <v>214</v>
      </c>
      <c r="G1285" s="1">
        <v>0</v>
      </c>
      <c r="H1285" s="1" t="e">
        <f t="shared" si="32"/>
        <v>#REF!</v>
      </c>
      <c r="I1285" s="1" t="e">
        <v>#N/A</v>
      </c>
      <c r="J1285" s="499">
        <v>0.5</v>
      </c>
    </row>
    <row r="1286" spans="1:10" ht="15.75" customHeight="1">
      <c r="A1286" s="1" t="s">
        <v>128</v>
      </c>
      <c r="B1286" s="3">
        <v>32</v>
      </c>
      <c r="C1286" s="1" t="str">
        <f t="shared" si="33"/>
        <v>Transport: Port Companies: Bulk Goods PortHealth and safety: community</v>
      </c>
      <c r="D1286" s="1" t="s">
        <v>307</v>
      </c>
      <c r="E1286" s="1" t="s">
        <v>2</v>
      </c>
      <c r="F1286" s="1" t="s">
        <v>214</v>
      </c>
      <c r="G1286" s="1">
        <v>0</v>
      </c>
      <c r="H1286" s="1" t="e">
        <f t="shared" si="32"/>
        <v>#REF!</v>
      </c>
      <c r="I1286" s="1" t="e">
        <v>#N/A</v>
      </c>
      <c r="J1286" s="499">
        <v>0.5</v>
      </c>
    </row>
    <row r="1287" spans="1:10" ht="15.75" customHeight="1">
      <c r="A1287" s="1" t="s">
        <v>128</v>
      </c>
      <c r="B1287" s="3">
        <v>137</v>
      </c>
      <c r="C1287" s="1" t="str">
        <f t="shared" si="33"/>
        <v>Transport: Port Companies: Container PortHealth and safety: community</v>
      </c>
      <c r="D1287" s="1" t="s">
        <v>308</v>
      </c>
      <c r="E1287" s="1" t="s">
        <v>2</v>
      </c>
      <c r="F1287" s="1" t="s">
        <v>214</v>
      </c>
      <c r="G1287" s="1">
        <v>0</v>
      </c>
      <c r="H1287" s="1" t="e">
        <f t="shared" si="32"/>
        <v>#REF!</v>
      </c>
      <c r="I1287" s="1" t="e">
        <v>#N/A</v>
      </c>
      <c r="J1287" s="499">
        <v>0.5</v>
      </c>
    </row>
    <row r="1288" spans="1:10" ht="15.75" customHeight="1">
      <c r="A1288" s="1" t="s">
        <v>128</v>
      </c>
      <c r="B1288" s="3">
        <v>28</v>
      </c>
      <c r="C1288" s="1" t="str">
        <f t="shared" si="33"/>
        <v>Transport: Port Companies: Landlord PortHealth and safety: community</v>
      </c>
      <c r="D1288" s="461" t="s">
        <v>309</v>
      </c>
      <c r="F1288" s="1" t="s">
        <v>214</v>
      </c>
      <c r="H1288" s="1" t="e">
        <f>VLOOKUP(D1288,#REF!,8,FALSE)</f>
        <v>#REF!</v>
      </c>
      <c r="I1288" s="1" t="e">
        <v>#N/A</v>
      </c>
      <c r="J1288" s="499">
        <v>0.5</v>
      </c>
    </row>
    <row r="1289" spans="1:10" ht="15.75" customHeight="1">
      <c r="A1289" s="1" t="s">
        <v>128</v>
      </c>
      <c r="B1289" s="3">
        <v>29</v>
      </c>
      <c r="C1289" s="1" t="str">
        <f t="shared" si="33"/>
        <v>Transport: Port Companies: Other PortHealth and safety: community</v>
      </c>
      <c r="D1289" s="1" t="s">
        <v>310</v>
      </c>
      <c r="E1289" s="1" t="s">
        <v>2</v>
      </c>
      <c r="F1289" s="1" t="s">
        <v>214</v>
      </c>
      <c r="G1289" s="1">
        <v>0</v>
      </c>
      <c r="H1289" s="1" t="e">
        <f>VLOOKUP(D1289,#REF!,7,FALSE)</f>
        <v>#REF!</v>
      </c>
      <c r="I1289" s="1" t="e">
        <v>#N/A</v>
      </c>
      <c r="J1289" s="499">
        <v>0.5</v>
      </c>
    </row>
    <row r="1290" spans="1:10" ht="15.75" customHeight="1">
      <c r="A1290" s="1" t="s">
        <v>128</v>
      </c>
      <c r="B1290" s="3">
        <v>30</v>
      </c>
      <c r="C1290" s="1" t="str">
        <f t="shared" si="33"/>
        <v>Transport: Port Companies: Tool PortHealth and safety: community</v>
      </c>
      <c r="D1290" s="1" t="s">
        <v>311</v>
      </c>
      <c r="E1290" s="1" t="s">
        <v>2</v>
      </c>
      <c r="F1290" s="1" t="s">
        <v>214</v>
      </c>
      <c r="G1290" s="1">
        <v>0</v>
      </c>
      <c r="H1290" s="1" t="e">
        <f>VLOOKUP(D1290,#REF!,7,FALSE)</f>
        <v>#REF!</v>
      </c>
      <c r="I1290" s="1" t="e">
        <v>#N/A</v>
      </c>
      <c r="J1290" s="499">
        <v>0.5</v>
      </c>
    </row>
    <row r="1291" spans="1:10" ht="15.75" customHeight="1">
      <c r="A1291" s="1" t="s">
        <v>128</v>
      </c>
      <c r="B1291" s="3">
        <v>34</v>
      </c>
      <c r="C1291" s="1" t="str">
        <f t="shared" si="33"/>
        <v>Transport: Rail CompaniesHealth and safety: community</v>
      </c>
      <c r="D1291" s="1" t="s">
        <v>312</v>
      </c>
      <c r="E1291" s="1" t="s">
        <v>2</v>
      </c>
      <c r="F1291" s="1" t="s">
        <v>214</v>
      </c>
      <c r="G1291" s="1">
        <v>0</v>
      </c>
      <c r="H1291" s="1" t="e">
        <f>VLOOKUP(D1291,#REF!,7,FALSE)</f>
        <v>#REF!</v>
      </c>
      <c r="I1291" s="1" t="e">
        <v>#N/A</v>
      </c>
      <c r="J1291" s="499">
        <v>0.5</v>
      </c>
    </row>
    <row r="1292" spans="1:10" ht="15.75" customHeight="1">
      <c r="A1292" s="1" t="s">
        <v>128</v>
      </c>
      <c r="B1292" s="3">
        <v>138</v>
      </c>
      <c r="C1292" s="1" t="str">
        <f t="shared" si="33"/>
        <v>Transport: Rail Companies: Freight Rail Rolling StockHealth and safety: community</v>
      </c>
      <c r="D1292" s="1" t="s">
        <v>313</v>
      </c>
      <c r="F1292" s="1" t="s">
        <v>214</v>
      </c>
      <c r="H1292" s="1">
        <v>0</v>
      </c>
      <c r="I1292" s="1" t="e">
        <v>#N/A</v>
      </c>
      <c r="J1292" s="499">
        <v>0.5</v>
      </c>
    </row>
    <row r="1293" spans="1:10" ht="15.75" customHeight="1">
      <c r="A1293" s="1" t="s">
        <v>128</v>
      </c>
      <c r="B1293" s="3">
        <v>18</v>
      </c>
      <c r="C1293" s="1" t="str">
        <f t="shared" si="33"/>
        <v>Transport: Rail Companies: Heavy Rail LinesHealth and safety: community</v>
      </c>
      <c r="D1293" s="1" t="s">
        <v>314</v>
      </c>
      <c r="E1293" s="1" t="s">
        <v>2</v>
      </c>
      <c r="F1293" s="1" t="s">
        <v>214</v>
      </c>
      <c r="G1293" s="1">
        <v>0</v>
      </c>
      <c r="H1293" s="1" t="e">
        <f>VLOOKUP(D1293,#REF!,7,FALSE)</f>
        <v>#REF!</v>
      </c>
      <c r="I1293" s="1" t="e">
        <v>#N/A</v>
      </c>
      <c r="J1293" s="499">
        <v>1</v>
      </c>
    </row>
    <row r="1294" spans="1:10" ht="15.75" customHeight="1">
      <c r="A1294" s="1" t="s">
        <v>128</v>
      </c>
      <c r="B1294" s="3">
        <v>20</v>
      </c>
      <c r="C1294" s="1" t="str">
        <f t="shared" si="33"/>
        <v>Transport: Rail Companies: High Speed Rail LinesHealth and safety: community</v>
      </c>
      <c r="D1294" s="1" t="s">
        <v>316</v>
      </c>
      <c r="F1294" s="1" t="s">
        <v>214</v>
      </c>
      <c r="H1294" s="1">
        <v>1</v>
      </c>
      <c r="I1294" s="1" t="e">
        <v>#N/A</v>
      </c>
      <c r="J1294" s="499">
        <v>1</v>
      </c>
    </row>
    <row r="1295" spans="1:10" ht="15.75" customHeight="1">
      <c r="A1295" s="1" t="s">
        <v>128</v>
      </c>
      <c r="B1295" s="3">
        <v>185</v>
      </c>
      <c r="C1295" s="1" t="str">
        <f t="shared" si="33"/>
        <v>Transport: Rail Companies: OtherHealth and safety: community</v>
      </c>
      <c r="D1295" s="1" t="s">
        <v>317</v>
      </c>
      <c r="E1295" s="1" t="s">
        <v>2</v>
      </c>
      <c r="F1295" s="1" t="s">
        <v>214</v>
      </c>
      <c r="G1295" s="1">
        <v>0</v>
      </c>
      <c r="H1295" s="1" t="e">
        <f>VLOOKUP(D1295,#REF!,7,FALSE)</f>
        <v>#REF!</v>
      </c>
      <c r="I1295" s="1" t="e">
        <v>#N/A</v>
      </c>
      <c r="J1295" s="499">
        <v>0.5</v>
      </c>
    </row>
    <row r="1296" spans="1:10" ht="15.75" customHeight="1">
      <c r="A1296" s="1" t="s">
        <v>128</v>
      </c>
      <c r="B1296" s="3">
        <v>209</v>
      </c>
      <c r="C1296" s="1" t="str">
        <f t="shared" si="33"/>
        <v>Transport: Rail Companies: Passenger Rail Rolling StockHealth and safety: community</v>
      </c>
      <c r="D1296" s="1" t="s">
        <v>319</v>
      </c>
      <c r="F1296" s="1" t="s">
        <v>214</v>
      </c>
      <c r="H1296" s="1">
        <v>0</v>
      </c>
      <c r="I1296" s="1" t="e">
        <v>#N/A</v>
      </c>
      <c r="J1296" s="499">
        <v>0.5</v>
      </c>
    </row>
    <row r="1297" spans="1:10" ht="15.75" customHeight="1">
      <c r="A1297" s="1" t="s">
        <v>128</v>
      </c>
      <c r="B1297" s="3">
        <v>139</v>
      </c>
      <c r="C1297" s="1" t="str">
        <f t="shared" si="33"/>
        <v>Transport: Rail Companies: Rail FreightHealth and safety: community</v>
      </c>
      <c r="D1297" s="1" t="s">
        <v>320</v>
      </c>
      <c r="E1297" s="1" t="s">
        <v>2</v>
      </c>
      <c r="F1297" s="1" t="s">
        <v>214</v>
      </c>
      <c r="G1297" s="1">
        <v>0</v>
      </c>
      <c r="H1297" s="1" t="e">
        <f t="shared" ref="H1297:H1310" si="34">VLOOKUP(D1297,#REF!,7,FALSE)</f>
        <v>#REF!</v>
      </c>
      <c r="I1297" s="1" t="e">
        <v>#N/A</v>
      </c>
      <c r="J1297" s="499">
        <v>0.5</v>
      </c>
    </row>
    <row r="1298" spans="1:10" ht="15.75" customHeight="1">
      <c r="A1298" s="1" t="s">
        <v>128</v>
      </c>
      <c r="B1298" s="3">
        <v>195</v>
      </c>
      <c r="C1298" s="1" t="str">
        <f t="shared" si="33"/>
        <v>Transport: Road CompaniesHealth and safety: community</v>
      </c>
      <c r="D1298" s="1" t="s">
        <v>321</v>
      </c>
      <c r="E1298" s="1" t="s">
        <v>2</v>
      </c>
      <c r="F1298" s="1" t="s">
        <v>214</v>
      </c>
      <c r="G1298" s="1">
        <v>0.5</v>
      </c>
      <c r="H1298" s="1" t="e">
        <f t="shared" si="34"/>
        <v>#REF!</v>
      </c>
      <c r="I1298" s="1" t="e">
        <v>#N/A</v>
      </c>
      <c r="J1298" s="499">
        <v>1</v>
      </c>
    </row>
    <row r="1299" spans="1:10" ht="15.75" customHeight="1">
      <c r="A1299" s="1" t="s">
        <v>128</v>
      </c>
      <c r="B1299" s="3">
        <v>227</v>
      </c>
      <c r="C1299" s="1" t="str">
        <f t="shared" si="33"/>
        <v>Transport: Road Companies: Dual-Carriage Way RoadsHealth and safety: community</v>
      </c>
      <c r="D1299" s="1" t="s">
        <v>322</v>
      </c>
      <c r="E1299" s="1" t="s">
        <v>2</v>
      </c>
      <c r="F1299" s="1" t="s">
        <v>214</v>
      </c>
      <c r="G1299" s="1">
        <v>0.5</v>
      </c>
      <c r="H1299" s="1" t="e">
        <f t="shared" si="34"/>
        <v>#REF!</v>
      </c>
      <c r="I1299" s="1" t="e">
        <v>#N/A</v>
      </c>
      <c r="J1299" s="499">
        <v>1</v>
      </c>
    </row>
    <row r="1300" spans="1:10" ht="15.75" customHeight="1">
      <c r="A1300" s="1" t="s">
        <v>128</v>
      </c>
      <c r="B1300" s="3">
        <v>186</v>
      </c>
      <c r="C1300" s="1" t="str">
        <f t="shared" si="33"/>
        <v>Transport: Road Companies: Motorway NetworkHealth and safety: community</v>
      </c>
      <c r="D1300" s="1" t="s">
        <v>323</v>
      </c>
      <c r="E1300" s="1" t="s">
        <v>2</v>
      </c>
      <c r="F1300" s="1" t="s">
        <v>214</v>
      </c>
      <c r="G1300" s="1">
        <v>0.5</v>
      </c>
      <c r="H1300" s="1" t="e">
        <f t="shared" si="34"/>
        <v>#REF!</v>
      </c>
      <c r="I1300" s="1" t="e">
        <v>#N/A</v>
      </c>
      <c r="J1300" s="499">
        <v>1</v>
      </c>
    </row>
    <row r="1301" spans="1:10" ht="15.75" customHeight="1">
      <c r="A1301" s="1" t="s">
        <v>128</v>
      </c>
      <c r="B1301" s="3">
        <v>50</v>
      </c>
      <c r="C1301" s="1" t="str">
        <f t="shared" si="33"/>
        <v>Transport: Road Companies: MotorwaysHealth and safety: community</v>
      </c>
      <c r="D1301" s="1" t="s">
        <v>324</v>
      </c>
      <c r="E1301" s="1" t="s">
        <v>2</v>
      </c>
      <c r="F1301" s="1" t="s">
        <v>214</v>
      </c>
      <c r="G1301" s="1">
        <v>0.5</v>
      </c>
      <c r="H1301" s="1" t="e">
        <f t="shared" si="34"/>
        <v>#REF!</v>
      </c>
      <c r="I1301" s="1" t="e">
        <v>#N/A</v>
      </c>
      <c r="J1301" s="499">
        <v>1</v>
      </c>
    </row>
    <row r="1302" spans="1:10" ht="15.75" customHeight="1">
      <c r="A1302" s="1" t="s">
        <v>128</v>
      </c>
      <c r="B1302" s="3">
        <v>193</v>
      </c>
      <c r="C1302" s="1" t="str">
        <f t="shared" si="33"/>
        <v>Transport: Road Companies: OtherHealth and safety: community</v>
      </c>
      <c r="D1302" s="1" t="s">
        <v>325</v>
      </c>
      <c r="E1302" s="1" t="s">
        <v>2</v>
      </c>
      <c r="F1302" s="1" t="s">
        <v>214</v>
      </c>
      <c r="G1302" s="1">
        <v>0.5</v>
      </c>
      <c r="H1302" s="1" t="e">
        <f t="shared" si="34"/>
        <v>#REF!</v>
      </c>
      <c r="I1302" s="1" t="e">
        <v>#N/A</v>
      </c>
      <c r="J1302" s="499">
        <v>1</v>
      </c>
    </row>
    <row r="1303" spans="1:10" ht="15.75" customHeight="1">
      <c r="A1303" s="1" t="s">
        <v>128</v>
      </c>
      <c r="B1303" s="3" t="s">
        <v>239</v>
      </c>
      <c r="C1303" s="1" t="str">
        <f t="shared" si="33"/>
        <v>Transport: Road Companies: Stand-Alone BridgesHealth and safety: community</v>
      </c>
      <c r="D1303" s="1" t="s">
        <v>326</v>
      </c>
      <c r="E1303" s="1" t="s">
        <v>2</v>
      </c>
      <c r="F1303" s="1" t="s">
        <v>214</v>
      </c>
      <c r="G1303" s="1">
        <v>0.5</v>
      </c>
      <c r="H1303" s="1" t="e">
        <f t="shared" si="34"/>
        <v>#REF!</v>
      </c>
      <c r="I1303" s="1" t="e">
        <v>#N/A</v>
      </c>
      <c r="J1303" s="499">
        <v>1</v>
      </c>
    </row>
    <row r="1304" spans="1:10" ht="15.75" customHeight="1">
      <c r="A1304" s="1" t="s">
        <v>128</v>
      </c>
      <c r="B1304" s="3">
        <v>91</v>
      </c>
      <c r="C1304" s="1" t="str">
        <f t="shared" si="33"/>
        <v>Transport: Road Companies: Stand-Alone TunnelsHealth and safety: community</v>
      </c>
      <c r="D1304" s="1" t="s">
        <v>327</v>
      </c>
      <c r="E1304" s="1" t="s">
        <v>2</v>
      </c>
      <c r="F1304" s="1" t="s">
        <v>214</v>
      </c>
      <c r="G1304" s="1">
        <v>0.5</v>
      </c>
      <c r="H1304" s="1" t="e">
        <f t="shared" si="34"/>
        <v>#REF!</v>
      </c>
      <c r="I1304" s="1" t="e">
        <v>#N/A</v>
      </c>
      <c r="J1304" s="499">
        <v>1</v>
      </c>
    </row>
    <row r="1305" spans="1:10" ht="15.75" customHeight="1">
      <c r="A1305" s="1" t="s">
        <v>128</v>
      </c>
      <c r="B1305" s="3">
        <v>155</v>
      </c>
      <c r="C1305" s="1" t="str">
        <f t="shared" si="33"/>
        <v>Transport: Urban Commuter CompaniesHealth and safety: community</v>
      </c>
      <c r="D1305" s="1" t="s">
        <v>328</v>
      </c>
      <c r="E1305" s="1" t="s">
        <v>2</v>
      </c>
      <c r="F1305" s="1" t="s">
        <v>214</v>
      </c>
      <c r="G1305" s="1">
        <v>0.5</v>
      </c>
      <c r="H1305" s="1" t="e">
        <f t="shared" si="34"/>
        <v>#REF!</v>
      </c>
      <c r="I1305" s="1" t="e">
        <v>#N/A</v>
      </c>
      <c r="J1305" s="499">
        <v>1</v>
      </c>
    </row>
    <row r="1306" spans="1:10" ht="15.75" customHeight="1">
      <c r="A1306" s="1" t="s">
        <v>128</v>
      </c>
      <c r="B1306" s="3">
        <v>153</v>
      </c>
      <c r="C1306" s="1" t="str">
        <f t="shared" si="33"/>
        <v>Transport: Urban Commuter Companies: Bus TransportationHealth and safety: community</v>
      </c>
      <c r="D1306" s="1" t="s">
        <v>329</v>
      </c>
      <c r="E1306" s="1" t="s">
        <v>2</v>
      </c>
      <c r="F1306" s="1" t="s">
        <v>214</v>
      </c>
      <c r="G1306" s="1">
        <v>0.5</v>
      </c>
      <c r="H1306" s="1" t="e">
        <f t="shared" si="34"/>
        <v>#REF!</v>
      </c>
      <c r="I1306" s="1" t="e">
        <v>#N/A</v>
      </c>
      <c r="J1306" s="499">
        <v>1</v>
      </c>
    </row>
    <row r="1307" spans="1:10" ht="15.75" customHeight="1">
      <c r="A1307" s="1" t="s">
        <v>128</v>
      </c>
      <c r="B1307" s="3">
        <v>154</v>
      </c>
      <c r="C1307" s="1" t="str">
        <f t="shared" si="33"/>
        <v>Transport: Urban Commuter Companies: OtherHealth and safety: community</v>
      </c>
      <c r="D1307" s="1" t="s">
        <v>330</v>
      </c>
      <c r="E1307" s="1" t="s">
        <v>2</v>
      </c>
      <c r="F1307" s="1" t="s">
        <v>214</v>
      </c>
      <c r="G1307" s="1">
        <v>0.5</v>
      </c>
      <c r="H1307" s="1" t="e">
        <f t="shared" si="34"/>
        <v>#REF!</v>
      </c>
      <c r="I1307" s="1" t="e">
        <v>#N/A</v>
      </c>
      <c r="J1307" s="499">
        <v>1</v>
      </c>
    </row>
    <row r="1308" spans="1:10" ht="15.75" customHeight="1">
      <c r="A1308" s="1" t="s">
        <v>128</v>
      </c>
      <c r="B1308" s="3">
        <v>229</v>
      </c>
      <c r="C1308" s="1" t="str">
        <f t="shared" si="33"/>
        <v>Transport: Urban Commuter Companies: Overground Mass TransitHealth and safety: community</v>
      </c>
      <c r="D1308" s="1" t="s">
        <v>331</v>
      </c>
      <c r="E1308" s="1" t="s">
        <v>2</v>
      </c>
      <c r="F1308" s="1" t="s">
        <v>214</v>
      </c>
      <c r="G1308" s="1">
        <v>0.5</v>
      </c>
      <c r="H1308" s="1" t="e">
        <f t="shared" si="34"/>
        <v>#REF!</v>
      </c>
      <c r="I1308" s="1" t="e">
        <v>#N/A</v>
      </c>
      <c r="J1308" s="499">
        <v>1</v>
      </c>
    </row>
    <row r="1309" spans="1:10" ht="15.75" customHeight="1">
      <c r="A1309" s="1" t="s">
        <v>128</v>
      </c>
      <c r="B1309" s="3" t="s">
        <v>246</v>
      </c>
      <c r="C1309" s="1" t="str">
        <f t="shared" si="33"/>
        <v>Transport: Urban Commuter Companies: Underground Mass TransitHealth and safety: community</v>
      </c>
      <c r="D1309" s="1" t="s">
        <v>332</v>
      </c>
      <c r="E1309" s="1" t="s">
        <v>2</v>
      </c>
      <c r="F1309" s="1" t="s">
        <v>214</v>
      </c>
      <c r="G1309" s="1">
        <v>0.5</v>
      </c>
      <c r="H1309" s="1" t="e">
        <f t="shared" si="34"/>
        <v>#REF!</v>
      </c>
      <c r="I1309" s="1" t="e">
        <v>#N/A</v>
      </c>
      <c r="J1309" s="499">
        <v>1</v>
      </c>
    </row>
    <row r="1310" spans="1:10" ht="15.75" customHeight="1">
      <c r="A1310" s="1" t="s">
        <v>128</v>
      </c>
      <c r="B1310" s="3">
        <v>199</v>
      </c>
      <c r="C1310" s="1" t="str">
        <f t="shared" si="33"/>
        <v>Transport: Urban Commuter Companies: Urban Light-RailHealth and safety: community</v>
      </c>
      <c r="D1310" s="1" t="s">
        <v>333</v>
      </c>
      <c r="E1310" s="1" t="s">
        <v>2</v>
      </c>
      <c r="F1310" s="1" t="s">
        <v>214</v>
      </c>
      <c r="G1310" s="1">
        <v>0.5</v>
      </c>
      <c r="H1310" s="1" t="e">
        <f t="shared" si="34"/>
        <v>#REF!</v>
      </c>
      <c r="I1310" s="1" t="e">
        <v>#N/A</v>
      </c>
      <c r="J1310" s="499">
        <v>1</v>
      </c>
    </row>
    <row r="1311" spans="1:10" ht="15.75" customHeight="1">
      <c r="A1311" s="1" t="s">
        <v>128</v>
      </c>
      <c r="B1311" s="3">
        <v>156</v>
      </c>
      <c r="C1311" s="1" t="str">
        <f t="shared" si="33"/>
        <v>Data InfrastructureMaterial sourcing and resource efficiency</v>
      </c>
      <c r="D1311" s="1" t="s">
        <v>131</v>
      </c>
      <c r="E1311" s="1" t="s">
        <v>6</v>
      </c>
      <c r="F1311" s="1" t="s">
        <v>130</v>
      </c>
      <c r="G1311" s="1">
        <v>0.5</v>
      </c>
      <c r="H1311" s="1">
        <v>0.5</v>
      </c>
      <c r="I1311" s="1" t="e">
        <v>#N/A</v>
      </c>
      <c r="J1311" s="499">
        <v>0.5</v>
      </c>
    </row>
    <row r="1312" spans="1:10" ht="15.75" customHeight="1">
      <c r="A1312" s="1" t="s">
        <v>128</v>
      </c>
      <c r="B1312" s="3">
        <v>79</v>
      </c>
      <c r="C1312" s="1" t="str">
        <f t="shared" si="33"/>
        <v>Data Infrastructure: Data StorageMaterial sourcing and resource efficiency</v>
      </c>
      <c r="D1312" s="1" t="s">
        <v>132</v>
      </c>
      <c r="E1312" s="1" t="s">
        <v>6</v>
      </c>
      <c r="F1312" s="1" t="s">
        <v>130</v>
      </c>
      <c r="G1312" s="1">
        <v>0.5</v>
      </c>
      <c r="H1312" s="1">
        <v>0.5</v>
      </c>
      <c r="I1312" s="1" t="e">
        <v>#N/A</v>
      </c>
      <c r="J1312" s="499">
        <v>0.5</v>
      </c>
    </row>
    <row r="1313" spans="1:10" ht="15.75" customHeight="1">
      <c r="A1313" s="1" t="s">
        <v>128</v>
      </c>
      <c r="B1313" s="3">
        <v>200</v>
      </c>
      <c r="C1313" s="1" t="str">
        <f t="shared" si="33"/>
        <v>Data Infrastructure: Data Storage: Data CentersMaterial sourcing and resource efficiency</v>
      </c>
      <c r="D1313" s="1" t="s">
        <v>134</v>
      </c>
      <c r="E1313" s="1" t="s">
        <v>6</v>
      </c>
      <c r="F1313" s="1" t="s">
        <v>130</v>
      </c>
      <c r="G1313" s="1">
        <v>0.5</v>
      </c>
      <c r="H1313" s="1">
        <v>0.5</v>
      </c>
      <c r="I1313" s="1" t="e">
        <v>#N/A</v>
      </c>
      <c r="J1313" s="499">
        <v>0.5</v>
      </c>
    </row>
    <row r="1314" spans="1:10" ht="15.75" customHeight="1">
      <c r="A1314" s="1" t="s">
        <v>128</v>
      </c>
      <c r="B1314" s="3">
        <v>125</v>
      </c>
      <c r="C1314" s="1" t="str">
        <f t="shared" si="33"/>
        <v>Data Infrastructure: Data Storage: OtherMaterial sourcing and resource efficiency</v>
      </c>
      <c r="D1314" s="1" t="s">
        <v>135</v>
      </c>
      <c r="E1314" s="1" t="s">
        <v>6</v>
      </c>
      <c r="F1314" s="1" t="s">
        <v>130</v>
      </c>
      <c r="G1314" s="1">
        <v>0.5</v>
      </c>
      <c r="H1314" s="1">
        <v>0.5</v>
      </c>
      <c r="I1314" s="1" t="e">
        <v>#N/A</v>
      </c>
      <c r="J1314" s="499">
        <v>0.5</v>
      </c>
    </row>
    <row r="1315" spans="1:10" ht="15.75" customHeight="1">
      <c r="A1315" s="1" t="s">
        <v>128</v>
      </c>
      <c r="B1315" s="3">
        <v>157</v>
      </c>
      <c r="C1315" s="1" t="str">
        <f t="shared" si="33"/>
        <v>Data Infrastructure: Data TransmissionMaterial sourcing and resource efficiency</v>
      </c>
      <c r="D1315" s="1" t="s">
        <v>137</v>
      </c>
      <c r="E1315" s="1" t="s">
        <v>6</v>
      </c>
      <c r="F1315" s="1" t="s">
        <v>130</v>
      </c>
      <c r="G1315" s="1">
        <v>0.5</v>
      </c>
      <c r="H1315" s="1">
        <v>0.5</v>
      </c>
      <c r="I1315" s="1" t="e">
        <v>#N/A</v>
      </c>
      <c r="J1315" s="499">
        <v>0.5</v>
      </c>
    </row>
    <row r="1316" spans="1:10" ht="15.75" customHeight="1">
      <c r="A1316" s="1" t="s">
        <v>128</v>
      </c>
      <c r="B1316" s="3">
        <v>92</v>
      </c>
      <c r="C1316" s="1" t="str">
        <f t="shared" si="33"/>
        <v>Data Infrastructure: Data Transmission: Communication SatellitesMaterial sourcing and resource efficiency</v>
      </c>
      <c r="D1316" s="1" t="s">
        <v>138</v>
      </c>
      <c r="E1316" s="1" t="s">
        <v>6</v>
      </c>
      <c r="F1316" s="1" t="s">
        <v>130</v>
      </c>
      <c r="G1316" s="1">
        <v>0.5</v>
      </c>
      <c r="H1316" s="1">
        <v>0.5</v>
      </c>
      <c r="I1316" s="1" t="e">
        <v>#N/A</v>
      </c>
      <c r="J1316" s="499">
        <v>0.5</v>
      </c>
    </row>
    <row r="1317" spans="1:10" ht="15.75" customHeight="1">
      <c r="A1317" s="1" t="s">
        <v>128</v>
      </c>
      <c r="B1317" s="3">
        <v>94</v>
      </c>
      <c r="C1317" s="1" t="str">
        <f t="shared" si="33"/>
        <v>Data Infrastructure: Data Transmission: Fibre networksMaterial sourcing and resource efficiency</v>
      </c>
      <c r="D1317" s="461" t="s">
        <v>139</v>
      </c>
      <c r="F1317" s="1" t="s">
        <v>130</v>
      </c>
      <c r="H1317" s="1" t="e">
        <f>VLOOKUP(D1317,#REF!,7,FALSE)</f>
        <v>#REF!</v>
      </c>
      <c r="I1317" s="1" t="e">
        <v>#N/A</v>
      </c>
      <c r="J1317" s="499">
        <v>0.5</v>
      </c>
    </row>
    <row r="1318" spans="1:10" ht="15.75" customHeight="1">
      <c r="A1318" s="1" t="s">
        <v>128</v>
      </c>
      <c r="B1318" s="3">
        <v>203</v>
      </c>
      <c r="C1318" s="1" t="str">
        <f t="shared" si="33"/>
        <v>Data Infrastructure: Data Transmission: Long-Distance CablesMaterial sourcing and resource efficiency</v>
      </c>
      <c r="D1318" s="1" t="s">
        <v>141</v>
      </c>
      <c r="E1318" s="1" t="s">
        <v>6</v>
      </c>
      <c r="F1318" s="1" t="s">
        <v>130</v>
      </c>
      <c r="G1318" s="1">
        <v>0.5</v>
      </c>
      <c r="H1318" s="1">
        <v>0.5</v>
      </c>
      <c r="I1318" s="1" t="e">
        <v>#N/A</v>
      </c>
      <c r="J1318" s="499">
        <v>0.5</v>
      </c>
    </row>
    <row r="1319" spans="1:10" ht="15.75" customHeight="1">
      <c r="A1319" s="1" t="s">
        <v>128</v>
      </c>
      <c r="B1319" s="3">
        <v>89</v>
      </c>
      <c r="C1319" s="1" t="str">
        <f t="shared" si="33"/>
        <v>Data Infrastructure: Data Transmission: OtherMaterial sourcing and resource efficiency</v>
      </c>
      <c r="D1319" s="1" t="s">
        <v>142</v>
      </c>
      <c r="E1319" s="1" t="s">
        <v>6</v>
      </c>
      <c r="F1319" s="1" t="s">
        <v>130</v>
      </c>
      <c r="G1319" s="1">
        <v>0.5</v>
      </c>
      <c r="H1319" s="1">
        <v>0.5</v>
      </c>
      <c r="I1319" s="1" t="e">
        <v>#N/A</v>
      </c>
      <c r="J1319" s="499">
        <v>0.5</v>
      </c>
    </row>
    <row r="1320" spans="1:10" ht="15.75" customHeight="1">
      <c r="A1320" s="1" t="s">
        <v>128</v>
      </c>
      <c r="B1320" s="3">
        <v>158</v>
      </c>
      <c r="C1320" s="1" t="str">
        <f t="shared" si="33"/>
        <v>Data Infrastructure: Data Transmission: Smart metersMaterial sourcing and resource efficiency</v>
      </c>
      <c r="D1320" s="461" t="s">
        <v>143</v>
      </c>
      <c r="F1320" s="1" t="s">
        <v>130</v>
      </c>
      <c r="H1320" s="1" t="e">
        <f>VLOOKUP(D1320,#REF!,7,FALSE)</f>
        <v>#REF!</v>
      </c>
      <c r="I1320" s="1" t="e">
        <v>#N/A</v>
      </c>
      <c r="J1320" s="499">
        <v>0.5</v>
      </c>
    </row>
    <row r="1321" spans="1:10" ht="15.75" customHeight="1">
      <c r="A1321" s="1" t="s">
        <v>128</v>
      </c>
      <c r="B1321" s="3">
        <v>98</v>
      </c>
      <c r="C1321" s="1" t="str">
        <f t="shared" si="33"/>
        <v>Data Infrastructure: Data Transmission: Telecom TowersMaterial sourcing and resource efficiency</v>
      </c>
      <c r="D1321" s="1" t="s">
        <v>144</v>
      </c>
      <c r="E1321" s="1" t="s">
        <v>6</v>
      </c>
      <c r="F1321" s="1" t="s">
        <v>130</v>
      </c>
      <c r="G1321" s="1">
        <v>0.5</v>
      </c>
      <c r="H1321" s="1">
        <v>0.5</v>
      </c>
      <c r="I1321" s="1" t="e">
        <v>#N/A</v>
      </c>
      <c r="J1321" s="499">
        <v>0.5</v>
      </c>
    </row>
    <row r="1322" spans="1:10" ht="15.75" customHeight="1">
      <c r="A1322" s="1" t="s">
        <v>128</v>
      </c>
      <c r="B1322" s="3" t="s">
        <v>261</v>
      </c>
      <c r="C1322" s="1" t="str">
        <f t="shared" si="33"/>
        <v>Data Infrastructure: Data Other: Material sourcing and resource efficiency</v>
      </c>
      <c r="D1322" s="1" t="s">
        <v>2110</v>
      </c>
      <c r="E1322" s="1" t="s">
        <v>6</v>
      </c>
      <c r="F1322" s="1" t="s">
        <v>130</v>
      </c>
      <c r="G1322" s="1">
        <v>0.5</v>
      </c>
      <c r="H1322" s="1">
        <v>0.5</v>
      </c>
      <c r="I1322" s="1" t="e">
        <v>#N/A</v>
      </c>
      <c r="J1322" s="499">
        <v>0.5</v>
      </c>
    </row>
    <row r="1323" spans="1:10" ht="15.75" customHeight="1">
      <c r="A1323" s="1" t="s">
        <v>128</v>
      </c>
      <c r="B1323" s="3">
        <v>162</v>
      </c>
      <c r="C1323" s="1" t="str">
        <f t="shared" si="33"/>
        <v>Diversified: : Material sourcing and resource efficiency</v>
      </c>
      <c r="D1323" s="1" t="s">
        <v>762</v>
      </c>
      <c r="E1323" s="1" t="s">
        <v>6</v>
      </c>
      <c r="F1323" s="1" t="s">
        <v>130</v>
      </c>
      <c r="G1323" s="1">
        <v>1</v>
      </c>
      <c r="H1323" s="1">
        <v>1</v>
      </c>
      <c r="I1323" s="1" t="e">
        <v>#N/A</v>
      </c>
      <c r="J1323" s="499">
        <v>1</v>
      </c>
    </row>
    <row r="1324" spans="1:10" ht="15.75" customHeight="1">
      <c r="A1324" s="1" t="s">
        <v>128</v>
      </c>
      <c r="B1324" s="3">
        <v>161</v>
      </c>
      <c r="C1324" s="1" t="str">
        <f t="shared" si="33"/>
        <v>Energy and Water ResourcesMaterial sourcing and resource efficiency</v>
      </c>
      <c r="D1324" s="1" t="s">
        <v>148</v>
      </c>
      <c r="E1324" s="1" t="s">
        <v>6</v>
      </c>
      <c r="F1324" s="1" t="s">
        <v>130</v>
      </c>
      <c r="G1324" s="1">
        <v>1</v>
      </c>
      <c r="H1324" s="1">
        <v>1</v>
      </c>
      <c r="I1324" s="1" t="e">
        <v>#N/A</v>
      </c>
      <c r="J1324" s="499">
        <v>1</v>
      </c>
    </row>
    <row r="1325" spans="1:10" ht="15.75" customHeight="1">
      <c r="A1325" s="1" t="s">
        <v>128</v>
      </c>
      <c r="B1325" s="3">
        <v>201</v>
      </c>
      <c r="C1325" s="1" t="str">
        <f t="shared" si="33"/>
        <v>Energy and Water Resources: Energy Resource Processing CompaniesMaterial sourcing and resource efficiency</v>
      </c>
      <c r="D1325" s="1" t="s">
        <v>150</v>
      </c>
      <c r="E1325" s="1" t="s">
        <v>6</v>
      </c>
      <c r="F1325" s="1" t="s">
        <v>130</v>
      </c>
      <c r="G1325" s="1">
        <v>1</v>
      </c>
      <c r="H1325" s="1">
        <v>1</v>
      </c>
      <c r="I1325" s="1" t="e">
        <v>#N/A</v>
      </c>
      <c r="J1325" s="499">
        <v>1</v>
      </c>
    </row>
    <row r="1326" spans="1:10" ht="15.75" customHeight="1">
      <c r="A1326" s="1" t="s">
        <v>128</v>
      </c>
      <c r="B1326" s="3">
        <v>160</v>
      </c>
      <c r="C1326" s="1" t="str">
        <f t="shared" si="33"/>
        <v>Energy and Water Resources: Energy Resource Processing Companies: Crude Oil RefineryMaterial sourcing and resource efficiency</v>
      </c>
      <c r="D1326" s="1" t="s">
        <v>151</v>
      </c>
      <c r="E1326" s="1" t="s">
        <v>6</v>
      </c>
      <c r="F1326" s="1" t="s">
        <v>130</v>
      </c>
      <c r="G1326" s="1">
        <v>1</v>
      </c>
      <c r="H1326" s="1">
        <v>1</v>
      </c>
      <c r="I1326" s="1" t="e">
        <v>#N/A</v>
      </c>
      <c r="J1326" s="499">
        <v>1</v>
      </c>
    </row>
    <row r="1327" spans="1:10" ht="15.75" customHeight="1">
      <c r="A1327" s="1" t="s">
        <v>128</v>
      </c>
      <c r="B1327" s="3">
        <v>159</v>
      </c>
      <c r="C1327" s="1" t="str">
        <f t="shared" si="33"/>
        <v>Energy and Water Resources: Energy Resource Processing Companies: LNG - LiquefactionMaterial sourcing and resource efficiency</v>
      </c>
      <c r="D1327" s="1" t="s">
        <v>152</v>
      </c>
      <c r="E1327" s="1" t="s">
        <v>6</v>
      </c>
      <c r="F1327" s="1" t="s">
        <v>130</v>
      </c>
      <c r="G1327" s="1">
        <v>1</v>
      </c>
      <c r="H1327" s="1">
        <v>1</v>
      </c>
      <c r="I1327" s="1" t="e">
        <v>#N/A</v>
      </c>
      <c r="J1327" s="499">
        <v>1</v>
      </c>
    </row>
    <row r="1328" spans="1:10" ht="15.75" customHeight="1">
      <c r="A1328" s="1" t="s">
        <v>128</v>
      </c>
      <c r="B1328" s="3">
        <v>228</v>
      </c>
      <c r="C1328" s="1" t="str">
        <f t="shared" si="33"/>
        <v>Energy and Water Resources: Energy Resource Processing Companies: LNG - RegasificationMaterial sourcing and resource efficiency</v>
      </c>
      <c r="D1328" s="1" t="s">
        <v>153</v>
      </c>
      <c r="E1328" s="1" t="s">
        <v>6</v>
      </c>
      <c r="F1328" s="1" t="s">
        <v>130</v>
      </c>
      <c r="G1328" s="1">
        <v>1</v>
      </c>
      <c r="H1328" s="1">
        <v>1</v>
      </c>
      <c r="I1328" s="1" t="e">
        <v>#N/A</v>
      </c>
      <c r="J1328" s="499">
        <v>1</v>
      </c>
    </row>
    <row r="1329" spans="1:10" ht="15.75" customHeight="1">
      <c r="A1329" s="1" t="s">
        <v>128</v>
      </c>
      <c r="B1329" s="3">
        <v>126</v>
      </c>
      <c r="C1329" s="1" t="str">
        <f t="shared" si="33"/>
        <v>Energy and Water Resources: Energy Resource Processing Companies: OtherMaterial sourcing and resource efficiency</v>
      </c>
      <c r="D1329" s="1" t="s">
        <v>154</v>
      </c>
      <c r="E1329" s="1" t="s">
        <v>6</v>
      </c>
      <c r="F1329" s="1" t="s">
        <v>130</v>
      </c>
      <c r="G1329" s="1">
        <v>1</v>
      </c>
      <c r="H1329" s="1">
        <v>1</v>
      </c>
      <c r="I1329" s="1" t="e">
        <v>#N/A</v>
      </c>
      <c r="J1329" s="499">
        <v>1</v>
      </c>
    </row>
    <row r="1330" spans="1:10" ht="15.75" customHeight="1">
      <c r="A1330" s="1" t="s">
        <v>128</v>
      </c>
      <c r="B1330" s="3">
        <v>88</v>
      </c>
      <c r="C1330" s="1" t="str">
        <f t="shared" si="33"/>
        <v>Energy and Water Resources: Energy Resource Storage CompaniesMaterial sourcing and resource efficiency</v>
      </c>
      <c r="D1330" s="1" t="s">
        <v>155</v>
      </c>
      <c r="E1330" s="1" t="s">
        <v>6</v>
      </c>
      <c r="F1330" s="1" t="s">
        <v>130</v>
      </c>
      <c r="G1330" s="1">
        <v>1</v>
      </c>
      <c r="H1330" s="1">
        <v>1</v>
      </c>
      <c r="I1330" s="1" t="e">
        <v>#N/A</v>
      </c>
      <c r="J1330" s="499">
        <v>1</v>
      </c>
    </row>
    <row r="1331" spans="1:10" ht="15.75" customHeight="1">
      <c r="A1331" s="1" t="s">
        <v>128</v>
      </c>
      <c r="B1331" s="3">
        <v>87</v>
      </c>
      <c r="C1331" s="1" t="str">
        <f t="shared" si="33"/>
        <v>Energy and Water Resources: Energy Resource Storage Companies: Floating Storage Units - FSUMaterial sourcing and resource efficiency</v>
      </c>
      <c r="D1331" s="1" t="s">
        <v>156</v>
      </c>
      <c r="F1331" s="1" t="s">
        <v>130</v>
      </c>
      <c r="H1331" s="1">
        <v>1</v>
      </c>
      <c r="I1331" s="1" t="e">
        <v>#N/A</v>
      </c>
      <c r="J1331" s="499">
        <v>1</v>
      </c>
    </row>
    <row r="1332" spans="1:10" ht="15.75" customHeight="1">
      <c r="A1332" s="1" t="s">
        <v>128</v>
      </c>
      <c r="B1332" s="3">
        <v>202</v>
      </c>
      <c r="C1332" s="1" t="str">
        <f t="shared" si="33"/>
        <v>Energy and Water Resources: Energy Resource Storage Companies: Gas StorageMaterial sourcing and resource efficiency</v>
      </c>
      <c r="D1332" s="1" t="s">
        <v>158</v>
      </c>
      <c r="E1332" s="1" t="s">
        <v>6</v>
      </c>
      <c r="F1332" s="1" t="s">
        <v>130</v>
      </c>
      <c r="G1332" s="1">
        <v>1</v>
      </c>
      <c r="H1332" s="1">
        <v>1</v>
      </c>
      <c r="I1332" s="1" t="e">
        <v>#N/A</v>
      </c>
      <c r="J1332" s="499">
        <v>1</v>
      </c>
    </row>
    <row r="1333" spans="1:10" ht="15.75" customHeight="1">
      <c r="A1333" s="1" t="s">
        <v>128</v>
      </c>
      <c r="B1333" s="3">
        <v>101</v>
      </c>
      <c r="C1333" s="1" t="str">
        <f t="shared" si="33"/>
        <v>Energy and Water Resources: Energy Resource Storage Companies: Liquid StorageMaterial sourcing and resource efficiency</v>
      </c>
      <c r="D1333" s="1" t="s">
        <v>159</v>
      </c>
      <c r="E1333" s="1" t="s">
        <v>6</v>
      </c>
      <c r="F1333" s="1" t="s">
        <v>130</v>
      </c>
      <c r="G1333" s="1">
        <v>1</v>
      </c>
      <c r="H1333" s="1">
        <v>1</v>
      </c>
      <c r="I1333" s="1" t="e">
        <v>#N/A</v>
      </c>
      <c r="J1333" s="499">
        <v>1</v>
      </c>
    </row>
    <row r="1334" spans="1:10" ht="15.75" customHeight="1">
      <c r="A1334" s="1" t="s">
        <v>128</v>
      </c>
      <c r="B1334" s="3" t="s">
        <v>275</v>
      </c>
      <c r="C1334" s="1" t="str">
        <f t="shared" si="33"/>
        <v>Energy and Water Resources: Energy Resource Storage Companies: Other StorageMaterial sourcing and resource efficiency</v>
      </c>
      <c r="D1334" s="1" t="s">
        <v>160</v>
      </c>
      <c r="E1334" s="1" t="s">
        <v>6</v>
      </c>
      <c r="F1334" s="1" t="s">
        <v>130</v>
      </c>
      <c r="G1334" s="1">
        <v>1</v>
      </c>
      <c r="H1334" s="1">
        <v>1</v>
      </c>
      <c r="I1334" s="1" t="e">
        <v>#N/A</v>
      </c>
      <c r="J1334" s="499">
        <v>1</v>
      </c>
    </row>
    <row r="1335" spans="1:10" ht="15.75" customHeight="1">
      <c r="A1335" s="1" t="s">
        <v>128</v>
      </c>
      <c r="B1335" s="3" t="s">
        <v>277</v>
      </c>
      <c r="C1335" s="1" t="str">
        <f t="shared" si="33"/>
        <v>Energy and Water Resources: Natural Resources Transportation CompaniesMaterial sourcing and resource efficiency</v>
      </c>
      <c r="D1335" s="1" t="s">
        <v>161</v>
      </c>
      <c r="E1335" s="1" t="s">
        <v>6</v>
      </c>
      <c r="F1335" s="1" t="s">
        <v>130</v>
      </c>
      <c r="G1335" s="1">
        <v>0.5</v>
      </c>
      <c r="H1335" s="1">
        <v>0.5</v>
      </c>
      <c r="I1335" s="1" t="e">
        <v>#N/A</v>
      </c>
      <c r="J1335" s="499">
        <v>0.5</v>
      </c>
    </row>
    <row r="1336" spans="1:10" ht="15.75" customHeight="1">
      <c r="A1336" s="1" t="s">
        <v>128</v>
      </c>
      <c r="B1336" s="3" t="s">
        <v>279</v>
      </c>
      <c r="C1336" s="1" t="str">
        <f t="shared" si="33"/>
        <v>Energy and Water Resources: Natural Resources Transportation Companies: Gas PipelineMaterial sourcing and resource efficiency</v>
      </c>
      <c r="D1336" s="1" t="s">
        <v>162</v>
      </c>
      <c r="E1336" s="1" t="s">
        <v>6</v>
      </c>
      <c r="F1336" s="1" t="s">
        <v>130</v>
      </c>
      <c r="G1336" s="1">
        <v>0.5</v>
      </c>
      <c r="H1336" s="1">
        <v>0.5</v>
      </c>
      <c r="I1336" s="1" t="e">
        <v>#N/A</v>
      </c>
      <c r="J1336" s="499">
        <v>0.5</v>
      </c>
    </row>
    <row r="1337" spans="1:10" ht="15.75" customHeight="1">
      <c r="A1337" s="1" t="s">
        <v>128</v>
      </c>
      <c r="B1337" s="3">
        <v>196</v>
      </c>
      <c r="C1337" s="1" t="str">
        <f t="shared" si="33"/>
        <v>Energy and Water Resources: Natural Resources Transportation Companies: LNG ShipsMaterial sourcing and resource efficiency</v>
      </c>
      <c r="D1337" s="1" t="s">
        <v>163</v>
      </c>
      <c r="F1337" s="1" t="s">
        <v>130</v>
      </c>
      <c r="H1337" s="1">
        <v>1</v>
      </c>
      <c r="I1337" s="1" t="e">
        <v>#N/A</v>
      </c>
      <c r="J1337" s="499">
        <v>1</v>
      </c>
    </row>
    <row r="1338" spans="1:10" ht="15.75" customHeight="1">
      <c r="A1338" s="1" t="s">
        <v>128</v>
      </c>
      <c r="B1338" s="3">
        <v>207</v>
      </c>
      <c r="C1338" s="1" t="str">
        <f t="shared" si="33"/>
        <v>Energy and Water Resources: Natural Resources Transportation Companies: Oil PipelineMaterial sourcing and resource efficiency</v>
      </c>
      <c r="D1338" s="1" t="s">
        <v>164</v>
      </c>
      <c r="E1338" s="1" t="s">
        <v>6</v>
      </c>
      <c r="F1338" s="1" t="s">
        <v>130</v>
      </c>
      <c r="G1338" s="1">
        <v>0.5</v>
      </c>
      <c r="H1338" s="1">
        <v>0.5</v>
      </c>
      <c r="I1338" s="1" t="e">
        <v>#N/A</v>
      </c>
      <c r="J1338" s="499">
        <v>0.5</v>
      </c>
    </row>
    <row r="1339" spans="1:10" ht="15.75" customHeight="1">
      <c r="A1339" s="1" t="s">
        <v>128</v>
      </c>
      <c r="B1339" s="3">
        <v>132</v>
      </c>
      <c r="C1339" s="1" t="str">
        <f t="shared" si="33"/>
        <v>Energy and Water Resources: Natural Resources Transportation Companies: OtherMaterial sourcing and resource efficiency</v>
      </c>
      <c r="D1339" s="1" t="s">
        <v>166</v>
      </c>
      <c r="E1339" s="1" t="s">
        <v>6</v>
      </c>
      <c r="F1339" s="1" t="s">
        <v>130</v>
      </c>
      <c r="G1339" s="1">
        <v>0.5</v>
      </c>
      <c r="H1339" s="1">
        <v>0.5</v>
      </c>
      <c r="I1339" s="1" t="e">
        <v>#N/A</v>
      </c>
      <c r="J1339" s="499">
        <v>0.5</v>
      </c>
    </row>
    <row r="1340" spans="1:10" ht="15.75" customHeight="1">
      <c r="A1340" s="1" t="s">
        <v>128</v>
      </c>
      <c r="B1340" s="3">
        <v>171</v>
      </c>
      <c r="C1340" s="1" t="str">
        <f t="shared" si="33"/>
        <v>Energy and Water Resources: Natural Resources Transportation Companies: Wastewater PipelineMaterial sourcing and resource efficiency</v>
      </c>
      <c r="D1340" s="1" t="s">
        <v>167</v>
      </c>
      <c r="E1340" s="1" t="s">
        <v>6</v>
      </c>
      <c r="F1340" s="1" t="s">
        <v>130</v>
      </c>
      <c r="G1340" s="1">
        <v>0.5</v>
      </c>
      <c r="H1340" s="1">
        <v>0.5</v>
      </c>
      <c r="I1340" s="1" t="e">
        <v>#N/A</v>
      </c>
      <c r="J1340" s="499">
        <v>0.5</v>
      </c>
    </row>
    <row r="1341" spans="1:10" ht="15.75" customHeight="1">
      <c r="A1341" s="1" t="s">
        <v>128</v>
      </c>
      <c r="B1341" s="3">
        <v>172</v>
      </c>
      <c r="C1341" s="1" t="str">
        <f t="shared" si="33"/>
        <v>Energy and Water Resources: Natural Resources Transportation Companies: Water PipelineMaterial sourcing and resource efficiency</v>
      </c>
      <c r="D1341" s="1" t="s">
        <v>168</v>
      </c>
      <c r="E1341" s="1" t="s">
        <v>6</v>
      </c>
      <c r="F1341" s="1" t="s">
        <v>130</v>
      </c>
      <c r="G1341" s="1">
        <v>0.5</v>
      </c>
      <c r="H1341" s="1">
        <v>0.5</v>
      </c>
      <c r="I1341" s="1" t="e">
        <v>#N/A</v>
      </c>
      <c r="J1341" s="499">
        <v>0.5</v>
      </c>
    </row>
    <row r="1342" spans="1:10" ht="15.75" customHeight="1">
      <c r="A1342" s="1" t="s">
        <v>128</v>
      </c>
      <c r="B1342" s="3" t="s">
        <v>287</v>
      </c>
      <c r="C1342" s="1" t="str">
        <f t="shared" si="33"/>
        <v>Energy and Water Resources: Other: Material sourcing and resource efficiency</v>
      </c>
      <c r="D1342" s="1" t="s">
        <v>764</v>
      </c>
      <c r="E1342" s="1" t="s">
        <v>6</v>
      </c>
      <c r="F1342" s="1" t="s">
        <v>130</v>
      </c>
      <c r="G1342" s="1">
        <v>1</v>
      </c>
      <c r="H1342" s="1">
        <v>1</v>
      </c>
      <c r="I1342" s="1" t="e">
        <v>#N/A</v>
      </c>
      <c r="J1342" s="499">
        <v>1</v>
      </c>
    </row>
    <row r="1343" spans="1:10" ht="15.75" customHeight="1">
      <c r="A1343" s="1" t="s">
        <v>128</v>
      </c>
      <c r="B1343" s="3">
        <v>174</v>
      </c>
      <c r="C1343" s="1" t="str">
        <f t="shared" si="33"/>
        <v>Environmental ServicesMaterial sourcing and resource efficiency</v>
      </c>
      <c r="D1343" s="1" t="s">
        <v>169</v>
      </c>
      <c r="E1343" s="1" t="s">
        <v>6</v>
      </c>
      <c r="F1343" s="1" t="s">
        <v>130</v>
      </c>
      <c r="G1343" s="1">
        <v>1</v>
      </c>
      <c r="H1343" s="1">
        <v>1</v>
      </c>
      <c r="I1343" s="1" t="e">
        <v>#N/A</v>
      </c>
      <c r="J1343" s="499">
        <v>1</v>
      </c>
    </row>
    <row r="1344" spans="1:10" ht="15.75" customHeight="1">
      <c r="A1344" s="1" t="s">
        <v>128</v>
      </c>
      <c r="B1344" s="3">
        <v>175</v>
      </c>
      <c r="C1344" s="1" t="str">
        <f t="shared" si="33"/>
        <v>Environmental Services: Environmental ManagementMaterial sourcing and resource efficiency</v>
      </c>
      <c r="D1344" s="1" t="s">
        <v>170</v>
      </c>
      <c r="E1344" s="1" t="s">
        <v>6</v>
      </c>
      <c r="F1344" s="1" t="s">
        <v>130</v>
      </c>
      <c r="G1344" s="1">
        <v>0.5</v>
      </c>
      <c r="H1344" s="1">
        <v>0.5</v>
      </c>
      <c r="I1344" s="1" t="e">
        <v>#N/A</v>
      </c>
      <c r="J1344" s="499">
        <v>0.5</v>
      </c>
    </row>
    <row r="1345" spans="1:10" ht="15.75" customHeight="1">
      <c r="A1345" s="1" t="s">
        <v>128</v>
      </c>
      <c r="B1345" s="3">
        <v>173</v>
      </c>
      <c r="C1345" s="1" t="str">
        <f t="shared" si="33"/>
        <v>Environmental Services: Environmental Management: Carbon CaptureMaterial sourcing and resource efficiency</v>
      </c>
      <c r="D1345" s="1" t="s">
        <v>171</v>
      </c>
      <c r="F1345" s="1" t="s">
        <v>130</v>
      </c>
      <c r="H1345" s="1">
        <v>0</v>
      </c>
      <c r="I1345" s="1" t="e">
        <v>#N/A</v>
      </c>
      <c r="J1345" s="499">
        <v>0.5</v>
      </c>
    </row>
    <row r="1346" spans="1:10" ht="15.75" customHeight="1">
      <c r="A1346" s="1" t="s">
        <v>128</v>
      </c>
      <c r="B1346" s="3">
        <v>176</v>
      </c>
      <c r="C1346" s="1" t="str">
        <f t="shared" si="33"/>
        <v>Environmental Services: Environmental Management: Coastal and Riverine LocksMaterial sourcing and resource efficiency</v>
      </c>
      <c r="D1346" s="1" t="s">
        <v>172</v>
      </c>
      <c r="E1346" s="1" t="s">
        <v>6</v>
      </c>
      <c r="F1346" s="1" t="s">
        <v>130</v>
      </c>
      <c r="G1346" s="1">
        <v>0.5</v>
      </c>
      <c r="H1346" s="1">
        <v>0.5</v>
      </c>
      <c r="I1346" s="1" t="e">
        <v>#N/A</v>
      </c>
      <c r="J1346" s="499">
        <v>0.5</v>
      </c>
    </row>
    <row r="1347" spans="1:10" ht="15.75" customHeight="1">
      <c r="A1347" s="1" t="s">
        <v>128</v>
      </c>
      <c r="B1347" s="3">
        <v>190</v>
      </c>
      <c r="C1347" s="1" t="str">
        <f t="shared" si="33"/>
        <v>Environmental Services: Environmental Management: Energy EfficiencyMaterial sourcing and resource efficiency</v>
      </c>
      <c r="D1347" s="1" t="s">
        <v>173</v>
      </c>
      <c r="E1347" s="1" t="s">
        <v>6</v>
      </c>
      <c r="F1347" s="1" t="s">
        <v>130</v>
      </c>
      <c r="G1347" s="1">
        <v>0.5</v>
      </c>
      <c r="H1347" s="1">
        <v>0.5</v>
      </c>
      <c r="I1347" s="1" t="e">
        <v>#N/A</v>
      </c>
      <c r="J1347" s="499">
        <v>0.5</v>
      </c>
    </row>
    <row r="1348" spans="1:10" ht="15.75" customHeight="1">
      <c r="A1348" s="1" t="s">
        <v>128</v>
      </c>
      <c r="B1348" s="3">
        <v>197</v>
      </c>
      <c r="C1348" s="1" t="str">
        <f t="shared" si="33"/>
        <v>Environmental Services: Environmental Management: Flood controlMaterial sourcing and resource efficiency</v>
      </c>
      <c r="D1348" s="1" t="s">
        <v>175</v>
      </c>
      <c r="E1348" s="1" t="s">
        <v>6</v>
      </c>
      <c r="F1348" s="1" t="s">
        <v>130</v>
      </c>
      <c r="G1348" s="1">
        <v>0.5</v>
      </c>
      <c r="H1348" s="1">
        <v>0.5</v>
      </c>
      <c r="I1348" s="1" t="e">
        <v>#N/A</v>
      </c>
      <c r="J1348" s="499">
        <v>0.5</v>
      </c>
    </row>
    <row r="1349" spans="1:10" ht="15.75" customHeight="1">
      <c r="A1349" s="1" t="s">
        <v>128</v>
      </c>
      <c r="B1349" s="3">
        <v>189</v>
      </c>
      <c r="C1349" s="1" t="str">
        <f t="shared" si="33"/>
        <v>Environmental Services: Environmental Management: OtherMaterial sourcing and resource efficiency</v>
      </c>
      <c r="D1349" s="1" t="s">
        <v>176</v>
      </c>
      <c r="E1349" s="1" t="s">
        <v>6</v>
      </c>
      <c r="F1349" s="1" t="s">
        <v>130</v>
      </c>
      <c r="G1349" s="1">
        <v>0.5</v>
      </c>
      <c r="H1349" s="1">
        <v>0.5</v>
      </c>
      <c r="I1349" s="1" t="e">
        <v>#N/A</v>
      </c>
      <c r="J1349" s="499">
        <v>0.5</v>
      </c>
    </row>
    <row r="1350" spans="1:10" ht="15.75" customHeight="1">
      <c r="A1350" s="1" t="s">
        <v>128</v>
      </c>
      <c r="B1350" s="3">
        <v>208</v>
      </c>
      <c r="C1350" s="1" t="str">
        <f t="shared" si="33"/>
        <v>Environmental Services: Other: Material sourcing and resource efficiency</v>
      </c>
      <c r="D1350" s="1" t="s">
        <v>765</v>
      </c>
      <c r="E1350" s="1" t="s">
        <v>6</v>
      </c>
      <c r="F1350" s="1" t="s">
        <v>130</v>
      </c>
      <c r="G1350" s="1">
        <v>1</v>
      </c>
      <c r="H1350" s="1">
        <v>1</v>
      </c>
      <c r="I1350" s="1" t="e">
        <v>#N/A</v>
      </c>
      <c r="J1350" s="499">
        <v>1</v>
      </c>
    </row>
    <row r="1351" spans="1:10" ht="15.75" customHeight="1">
      <c r="A1351" s="1" t="s">
        <v>128</v>
      </c>
      <c r="B1351" s="3" t="s">
        <v>299</v>
      </c>
      <c r="C1351" s="1" t="str">
        <f t="shared" si="33"/>
        <v>Environmental Services: Waste TreatmentMaterial sourcing and resource efficiency</v>
      </c>
      <c r="D1351" s="1" t="s">
        <v>177</v>
      </c>
      <c r="E1351" s="1" t="s">
        <v>6</v>
      </c>
      <c r="F1351" s="1" t="s">
        <v>130</v>
      </c>
      <c r="G1351" s="1">
        <v>1</v>
      </c>
      <c r="H1351" s="1">
        <v>1</v>
      </c>
      <c r="I1351" s="1" t="e">
        <v>#N/A</v>
      </c>
      <c r="J1351" s="499">
        <v>1</v>
      </c>
    </row>
    <row r="1352" spans="1:10" ht="15.75" customHeight="1">
      <c r="A1352" s="1" t="s">
        <v>128</v>
      </c>
      <c r="B1352" s="3">
        <v>72</v>
      </c>
      <c r="C1352" s="1" t="str">
        <f t="shared" si="33"/>
        <v>Environmental Services: Waste Treatment: Gaseous Waste TreatmentMaterial sourcing and resource efficiency</v>
      </c>
      <c r="D1352" s="1" t="s">
        <v>178</v>
      </c>
      <c r="F1352" s="1" t="s">
        <v>130</v>
      </c>
      <c r="H1352" s="1">
        <v>1</v>
      </c>
      <c r="I1352" s="1" t="e">
        <v>#N/A</v>
      </c>
      <c r="J1352" s="499">
        <v>1</v>
      </c>
    </row>
    <row r="1353" spans="1:10" ht="15.75" customHeight="1">
      <c r="A1353" s="1" t="s">
        <v>128</v>
      </c>
      <c r="B1353" s="3">
        <v>73</v>
      </c>
      <c r="C1353" s="1" t="str">
        <f t="shared" si="33"/>
        <v>Environmental Services: Waste Treatment: Hazardous Waste TreatmentMaterial sourcing and resource efficiency</v>
      </c>
      <c r="D1353" s="1" t="s">
        <v>179</v>
      </c>
      <c r="E1353" s="1" t="s">
        <v>6</v>
      </c>
      <c r="F1353" s="1" t="s">
        <v>130</v>
      </c>
      <c r="G1353" s="1">
        <v>1</v>
      </c>
      <c r="H1353" s="1">
        <v>1</v>
      </c>
      <c r="I1353" s="1" t="e">
        <v>#N/A</v>
      </c>
      <c r="J1353" s="499">
        <v>1</v>
      </c>
    </row>
    <row r="1354" spans="1:10" ht="15.75" customHeight="1">
      <c r="A1354" s="1" t="s">
        <v>128</v>
      </c>
      <c r="B1354" s="3">
        <v>74</v>
      </c>
      <c r="C1354" s="1" t="str">
        <f t="shared" si="33"/>
        <v>Environmental Services: Waste Treatment: Non-Hazardous Waste TreatmentMaterial sourcing and resource efficiency</v>
      </c>
      <c r="D1354" s="1" t="s">
        <v>180</v>
      </c>
      <c r="E1354" s="1" t="s">
        <v>6</v>
      </c>
      <c r="F1354" s="1" t="s">
        <v>130</v>
      </c>
      <c r="G1354" s="1">
        <v>1</v>
      </c>
      <c r="H1354" s="1">
        <v>1</v>
      </c>
      <c r="I1354" s="1" t="e">
        <v>#N/A</v>
      </c>
      <c r="J1354" s="499">
        <v>1</v>
      </c>
    </row>
    <row r="1355" spans="1:10" ht="15.75" customHeight="1">
      <c r="A1355" s="1" t="s">
        <v>128</v>
      </c>
      <c r="B1355" s="3">
        <v>75</v>
      </c>
      <c r="C1355" s="1" t="str">
        <f t="shared" si="33"/>
        <v>Environmental Services: Waste Treatment: OtherMaterial sourcing and resource efficiency</v>
      </c>
      <c r="D1355" s="1" t="s">
        <v>181</v>
      </c>
      <c r="E1355" s="1" t="s">
        <v>6</v>
      </c>
      <c r="F1355" s="1" t="s">
        <v>130</v>
      </c>
      <c r="G1355" s="1">
        <v>1</v>
      </c>
      <c r="H1355" s="1">
        <v>1</v>
      </c>
      <c r="I1355" s="1" t="e">
        <v>#N/A</v>
      </c>
      <c r="J1355" s="499">
        <v>1</v>
      </c>
    </row>
    <row r="1356" spans="1:10" ht="15.75" customHeight="1">
      <c r="A1356" s="1" t="s">
        <v>128</v>
      </c>
      <c r="B1356" s="3">
        <v>230</v>
      </c>
      <c r="C1356" s="1" t="str">
        <f t="shared" si="33"/>
        <v>Environmental Services: Waste Treatment: Waste IncinerationMaterial sourcing and resource efficiency</v>
      </c>
      <c r="D1356" s="1" t="s">
        <v>182</v>
      </c>
      <c r="F1356" s="1" t="s">
        <v>130</v>
      </c>
      <c r="H1356" s="1">
        <v>1</v>
      </c>
      <c r="I1356" s="1" t="e">
        <v>#N/A</v>
      </c>
      <c r="J1356" s="499">
        <v>1</v>
      </c>
    </row>
    <row r="1357" spans="1:10" ht="15.75" customHeight="1">
      <c r="A1357" s="1" t="s">
        <v>128</v>
      </c>
      <c r="B1357" s="3">
        <v>76</v>
      </c>
      <c r="C1357" s="1" t="str">
        <f t="shared" si="33"/>
        <v>Environmental Services: Waste Treatment: Waste-to-Power GenerationMaterial sourcing and resource efficiency</v>
      </c>
      <c r="D1357" s="1" t="s">
        <v>183</v>
      </c>
      <c r="E1357" s="1" t="s">
        <v>6</v>
      </c>
      <c r="F1357" s="1" t="s">
        <v>130</v>
      </c>
      <c r="G1357" s="1">
        <v>1</v>
      </c>
      <c r="H1357" s="1">
        <v>1</v>
      </c>
      <c r="I1357" s="1" t="e">
        <v>#N/A</v>
      </c>
      <c r="J1357" s="499">
        <v>1</v>
      </c>
    </row>
    <row r="1358" spans="1:10" ht="15.75" customHeight="1">
      <c r="A1358" s="1" t="s">
        <v>128</v>
      </c>
      <c r="B1358" s="3">
        <v>133</v>
      </c>
      <c r="C1358" s="1" t="str">
        <f t="shared" si="33"/>
        <v>Environmental Services: WasteWater TreatmentMaterial sourcing and resource efficiency</v>
      </c>
      <c r="D1358" s="1" t="s">
        <v>184</v>
      </c>
      <c r="E1358" s="1" t="s">
        <v>6</v>
      </c>
      <c r="F1358" s="1" t="s">
        <v>130</v>
      </c>
      <c r="G1358" s="1">
        <v>0.5</v>
      </c>
      <c r="H1358" s="1">
        <v>0.5</v>
      </c>
      <c r="I1358" s="1" t="e">
        <v>#N/A</v>
      </c>
      <c r="J1358" s="499">
        <v>0.5</v>
      </c>
    </row>
    <row r="1359" spans="1:10" ht="15.75" customHeight="1">
      <c r="A1359" s="1" t="s">
        <v>128</v>
      </c>
      <c r="B1359" s="3">
        <v>177</v>
      </c>
      <c r="C1359" s="1" t="str">
        <f t="shared" si="33"/>
        <v>Environmental Services: WasteWater Treatment: Industrial WasteWater Treatment and ReuseMaterial sourcing and resource efficiency</v>
      </c>
      <c r="D1359" s="1" t="s">
        <v>185</v>
      </c>
      <c r="E1359" s="1" t="s">
        <v>6</v>
      </c>
      <c r="F1359" s="1" t="s">
        <v>130</v>
      </c>
      <c r="G1359" s="1">
        <v>0.5</v>
      </c>
      <c r="H1359" s="1">
        <v>0.5</v>
      </c>
      <c r="I1359" s="1" t="e">
        <v>#N/A</v>
      </c>
      <c r="J1359" s="499">
        <v>0.5</v>
      </c>
    </row>
    <row r="1360" spans="1:10" ht="15.75" customHeight="1">
      <c r="A1360" s="1" t="s">
        <v>128</v>
      </c>
      <c r="B1360" s="3">
        <v>178</v>
      </c>
      <c r="C1360" s="1" t="str">
        <f t="shared" si="33"/>
        <v>Environmental Services: WasteWater Treatment: OtherMaterial sourcing and resource efficiency</v>
      </c>
      <c r="D1360" s="1" t="s">
        <v>186</v>
      </c>
      <c r="E1360" s="1" t="s">
        <v>6</v>
      </c>
      <c r="F1360" s="1" t="s">
        <v>130</v>
      </c>
      <c r="G1360" s="1">
        <v>0.5</v>
      </c>
      <c r="H1360" s="1">
        <v>0.5</v>
      </c>
      <c r="I1360" s="1" t="e">
        <v>#N/A</v>
      </c>
      <c r="J1360" s="499">
        <v>0.5</v>
      </c>
    </row>
    <row r="1361" spans="1:10" ht="15.75" customHeight="1">
      <c r="A1361" s="1" t="s">
        <v>128</v>
      </c>
      <c r="B1361" s="3">
        <v>179</v>
      </c>
      <c r="C1361" s="1" t="str">
        <f t="shared" si="33"/>
        <v>Environmental Services: WasteWater Treatment: Residential WasteWater Treatment and ReuseMaterial sourcing and resource efficiency</v>
      </c>
      <c r="D1361" s="1" t="s">
        <v>187</v>
      </c>
      <c r="E1361" s="1" t="s">
        <v>6</v>
      </c>
      <c r="F1361" s="1" t="s">
        <v>130</v>
      </c>
      <c r="G1361" s="1">
        <v>0.5</v>
      </c>
      <c r="H1361" s="1">
        <v>0.5</v>
      </c>
      <c r="I1361" s="1" t="e">
        <v>#N/A</v>
      </c>
      <c r="J1361" s="499">
        <v>0.5</v>
      </c>
    </row>
    <row r="1362" spans="1:10" ht="15.75" customHeight="1">
      <c r="A1362" s="1" t="s">
        <v>128</v>
      </c>
      <c r="B1362" s="3">
        <v>180</v>
      </c>
      <c r="C1362" s="1" t="str">
        <f t="shared" si="33"/>
        <v>Environmental Services: Water Supply and TreatmentMaterial sourcing and resource efficiency</v>
      </c>
      <c r="D1362" s="1" t="s">
        <v>188</v>
      </c>
      <c r="E1362" s="1" t="s">
        <v>6</v>
      </c>
      <c r="F1362" s="1" t="s">
        <v>130</v>
      </c>
      <c r="G1362" s="1">
        <v>0.5</v>
      </c>
      <c r="H1362" s="1">
        <v>0.5</v>
      </c>
      <c r="I1362" s="1" t="e">
        <v>#N/A</v>
      </c>
      <c r="J1362" s="499">
        <v>0.5</v>
      </c>
    </row>
    <row r="1363" spans="1:10" ht="15.75" customHeight="1">
      <c r="A1363" s="1" t="s">
        <v>128</v>
      </c>
      <c r="B1363" s="3">
        <v>232</v>
      </c>
      <c r="C1363" s="1" t="str">
        <f t="shared" si="33"/>
        <v>Environmental Services: Water Supply and Treatment: Industrial Water TreatmentMaterial sourcing and resource efficiency</v>
      </c>
      <c r="D1363" s="1" t="s">
        <v>189</v>
      </c>
      <c r="E1363" s="1" t="s">
        <v>6</v>
      </c>
      <c r="F1363" s="1" t="s">
        <v>130</v>
      </c>
      <c r="G1363" s="1">
        <v>0.5</v>
      </c>
      <c r="H1363" s="1">
        <v>0.5</v>
      </c>
      <c r="I1363" s="1" t="e">
        <v>#N/A</v>
      </c>
      <c r="J1363" s="499">
        <v>0.5</v>
      </c>
    </row>
    <row r="1364" spans="1:10" ht="15.75" customHeight="1">
      <c r="A1364" s="1" t="s">
        <v>128</v>
      </c>
      <c r="B1364" s="3">
        <v>134</v>
      </c>
      <c r="C1364" s="1" t="str">
        <f t="shared" si="33"/>
        <v>Environmental Services: Water Supply and Treatment: OtherMaterial sourcing and resource efficiency</v>
      </c>
      <c r="D1364" s="1" t="s">
        <v>190</v>
      </c>
      <c r="E1364" s="1" t="s">
        <v>6</v>
      </c>
      <c r="F1364" s="1" t="s">
        <v>130</v>
      </c>
      <c r="G1364" s="1">
        <v>0.5</v>
      </c>
      <c r="H1364" s="1">
        <v>0.5</v>
      </c>
      <c r="I1364" s="1" t="e">
        <v>#N/A</v>
      </c>
      <c r="J1364" s="499">
        <v>0.5</v>
      </c>
    </row>
    <row r="1365" spans="1:10" ht="15.75" customHeight="1">
      <c r="A1365" s="1" t="s">
        <v>128</v>
      </c>
      <c r="B1365" s="3">
        <v>181</v>
      </c>
      <c r="C1365" s="1" t="str">
        <f t="shared" si="33"/>
        <v>Environmental Services: Water Supply and Treatment: Potable Water TreatmentMaterial sourcing and resource efficiency</v>
      </c>
      <c r="D1365" s="1" t="s">
        <v>191</v>
      </c>
      <c r="E1365" s="1" t="s">
        <v>6</v>
      </c>
      <c r="F1365" s="1" t="s">
        <v>130</v>
      </c>
      <c r="G1365" s="1">
        <v>0.5</v>
      </c>
      <c r="H1365" s="1">
        <v>0.5</v>
      </c>
      <c r="I1365" s="1" t="e">
        <v>#N/A</v>
      </c>
      <c r="J1365" s="499">
        <v>0.5</v>
      </c>
    </row>
    <row r="1366" spans="1:10" ht="15.75" customHeight="1">
      <c r="A1366" s="1" t="s">
        <v>128</v>
      </c>
      <c r="B1366" s="3">
        <v>182</v>
      </c>
      <c r="C1366" s="1" t="str">
        <f t="shared" si="33"/>
        <v>Environmental Services: Water Supply and Treatment: Sea Water DesalinationMaterial sourcing and resource efficiency</v>
      </c>
      <c r="D1366" s="1" t="s">
        <v>192</v>
      </c>
      <c r="E1366" s="1" t="s">
        <v>6</v>
      </c>
      <c r="F1366" s="1" t="s">
        <v>130</v>
      </c>
      <c r="G1366" s="1">
        <v>0.5</v>
      </c>
      <c r="H1366" s="1">
        <v>0.5</v>
      </c>
      <c r="I1366" s="1" t="e">
        <v>#N/A</v>
      </c>
      <c r="J1366" s="499">
        <v>0.5</v>
      </c>
    </row>
    <row r="1367" spans="1:10" ht="15.75" customHeight="1">
      <c r="A1367" s="1" t="s">
        <v>128</v>
      </c>
      <c r="B1367" s="3">
        <v>183</v>
      </c>
      <c r="C1367" s="1" t="str">
        <f t="shared" si="33"/>
        <v>Environmental Services: Water Supply and Treatment: Water Supply DamsMaterial sourcing and resource efficiency</v>
      </c>
      <c r="D1367" s="1" t="s">
        <v>193</v>
      </c>
      <c r="E1367" s="1" t="s">
        <v>6</v>
      </c>
      <c r="F1367" s="1" t="s">
        <v>130</v>
      </c>
      <c r="G1367" s="1">
        <v>0.5</v>
      </c>
      <c r="H1367" s="1">
        <v>0.5</v>
      </c>
      <c r="I1367" s="1" t="e">
        <v>#N/A</v>
      </c>
      <c r="J1367" s="499">
        <v>0.5</v>
      </c>
    </row>
    <row r="1368" spans="1:10" ht="15.75" customHeight="1">
      <c r="A1368" s="1" t="s">
        <v>128</v>
      </c>
      <c r="B1368" s="3">
        <v>231</v>
      </c>
      <c r="C1368" s="1" t="str">
        <f t="shared" si="33"/>
        <v>Network UtilitiesMaterial sourcing and resource efficiency</v>
      </c>
      <c r="D1368" s="1" t="s">
        <v>194</v>
      </c>
      <c r="E1368" s="1" t="s">
        <v>6</v>
      </c>
      <c r="F1368" s="1" t="s">
        <v>130</v>
      </c>
      <c r="G1368" s="1">
        <v>0.5</v>
      </c>
      <c r="H1368" s="1">
        <v>0.5</v>
      </c>
      <c r="I1368" s="1" t="e">
        <v>#N/A</v>
      </c>
      <c r="J1368" s="499">
        <v>0.5</v>
      </c>
    </row>
    <row r="1369" spans="1:10" ht="15.75" customHeight="1">
      <c r="A1369" s="1" t="s">
        <v>128</v>
      </c>
      <c r="B1369" s="3" t="s">
        <v>315</v>
      </c>
      <c r="C1369" s="1" t="str">
        <f t="shared" si="33"/>
        <v>Network Utilities: Data Distribution CompaniesMaterial sourcing and resource efficiency</v>
      </c>
      <c r="D1369" s="1" t="s">
        <v>195</v>
      </c>
      <c r="F1369" s="1" t="s">
        <v>130</v>
      </c>
      <c r="H1369" s="1">
        <v>0</v>
      </c>
      <c r="I1369" s="1" t="e">
        <v>#N/A</v>
      </c>
      <c r="J1369" s="499">
        <v>0.5</v>
      </c>
    </row>
    <row r="1370" spans="1:10" ht="15.75" customHeight="1">
      <c r="C1370" s="1" t="str">
        <f t="shared" si="33"/>
        <v>Network Utilities: Data Distribution Companies: Data Distribution NetworkMaterial sourcing and resource efficiency</v>
      </c>
      <c r="D1370" s="1" t="s">
        <v>196</v>
      </c>
      <c r="F1370" s="1" t="s">
        <v>130</v>
      </c>
      <c r="H1370" s="1">
        <v>0</v>
      </c>
      <c r="I1370" s="1" t="e">
        <v>#N/A</v>
      </c>
      <c r="J1370" s="499">
        <v>0.5</v>
      </c>
    </row>
    <row r="1371" spans="1:10" ht="15.75" customHeight="1">
      <c r="C1371" s="1" t="str">
        <f t="shared" si="33"/>
        <v>Network Utilities: Data Distribution Companies: OtherMaterial sourcing and resource efficiency</v>
      </c>
      <c r="D1371" s="1" t="s">
        <v>197</v>
      </c>
      <c r="F1371" s="1" t="s">
        <v>130</v>
      </c>
      <c r="H1371" s="1">
        <v>0</v>
      </c>
      <c r="I1371" s="1" t="e">
        <v>#N/A</v>
      </c>
      <c r="J1371" s="499">
        <v>0.5</v>
      </c>
    </row>
    <row r="1372" spans="1:10" ht="15.75" customHeight="1">
      <c r="C1372" s="1" t="str">
        <f t="shared" si="33"/>
        <v>Network Utilities: District Cooling/Heating CompaniesMaterial sourcing and resource efficiency</v>
      </c>
      <c r="D1372" s="1" t="s">
        <v>198</v>
      </c>
      <c r="E1372" s="1" t="s">
        <v>6</v>
      </c>
      <c r="F1372" s="1" t="s">
        <v>130</v>
      </c>
      <c r="G1372" s="1">
        <v>0.5</v>
      </c>
      <c r="H1372" s="1">
        <v>0.5</v>
      </c>
      <c r="I1372" s="1" t="e">
        <v>#N/A</v>
      </c>
      <c r="J1372" s="499">
        <v>0.5</v>
      </c>
    </row>
    <row r="1373" spans="1:10" ht="15.75" customHeight="1">
      <c r="C1373" s="1" t="str">
        <f t="shared" si="33"/>
        <v>Network Utilities: District Cooling/Heating Companies: District Cooling/Heating NetworkMaterial sourcing and resource efficiency</v>
      </c>
      <c r="D1373" s="1" t="s">
        <v>199</v>
      </c>
      <c r="E1373" s="1" t="s">
        <v>6</v>
      </c>
      <c r="F1373" s="1" t="s">
        <v>130</v>
      </c>
      <c r="G1373" s="1">
        <v>0.5</v>
      </c>
      <c r="H1373" s="1">
        <v>0.5</v>
      </c>
      <c r="I1373" s="1" t="e">
        <v>#N/A</v>
      </c>
      <c r="J1373" s="499">
        <v>0.5</v>
      </c>
    </row>
    <row r="1374" spans="1:10" ht="15.75" customHeight="1">
      <c r="C1374" s="1" t="str">
        <f t="shared" si="33"/>
        <v>Network Utilities: District Cooling/Heating Companies: OtherMaterial sourcing and resource efficiency</v>
      </c>
      <c r="D1374" s="1" t="s">
        <v>200</v>
      </c>
      <c r="E1374" s="1" t="s">
        <v>6</v>
      </c>
      <c r="F1374" s="1" t="s">
        <v>130</v>
      </c>
      <c r="G1374" s="1">
        <v>0.5</v>
      </c>
      <c r="H1374" s="1">
        <v>0.5</v>
      </c>
      <c r="I1374" s="1" t="e">
        <v>#N/A</v>
      </c>
      <c r="J1374" s="499">
        <v>0.5</v>
      </c>
    </row>
    <row r="1375" spans="1:10" ht="15.75" customHeight="1">
      <c r="C1375" s="1" t="str">
        <f>CONCATENATE(D1375,F1376)</f>
        <v>Network Utilities: Electricity Distribution CompaniesMaterial sourcing and resource efficiency</v>
      </c>
      <c r="D1375" s="1" t="s">
        <v>201</v>
      </c>
      <c r="E1375" s="1" t="s">
        <v>6</v>
      </c>
      <c r="F1375" s="1" t="s">
        <v>130</v>
      </c>
      <c r="G1375" s="1">
        <v>0.5</v>
      </c>
      <c r="H1375" s="1">
        <v>0.5</v>
      </c>
      <c r="I1375" s="1" t="e">
        <v>#N/A</v>
      </c>
      <c r="J1375" s="499">
        <v>0.5</v>
      </c>
    </row>
    <row r="1376" spans="1:10" ht="15.75" customHeight="1">
      <c r="C1376" s="1" t="str">
        <f>CONCATENATE(D1376,F1377)</f>
        <v>Network Utilities: Electricity Distribution Companies: Electric vehicle chargingMaterial sourcing and resource efficiency</v>
      </c>
      <c r="D1376" s="461" t="s">
        <v>202</v>
      </c>
      <c r="F1376" s="1" t="s">
        <v>130</v>
      </c>
      <c r="H1376" s="1" t="e">
        <f>VLOOKUP(D1376,#REF!,7,FALSE)</f>
        <v>#REF!</v>
      </c>
      <c r="I1376" s="1" t="e">
        <v>#N/A</v>
      </c>
      <c r="J1376" s="499">
        <v>0.5</v>
      </c>
    </row>
    <row r="1377" spans="3:10" ht="15.75" customHeight="1">
      <c r="C1377" s="1" t="str">
        <f>CONCATENATE(D1377,F1379)</f>
        <v>Network Utilities: Electricity Distribution Companies: Electricity Distribution NetworkMaterial sourcing and resource efficiency</v>
      </c>
      <c r="D1377" s="1" t="s">
        <v>203</v>
      </c>
      <c r="E1377" s="1" t="s">
        <v>6</v>
      </c>
      <c r="F1377" s="1" t="s">
        <v>130</v>
      </c>
      <c r="G1377" s="1">
        <v>0.5</v>
      </c>
      <c r="H1377" s="1">
        <v>0.5</v>
      </c>
      <c r="I1377" s="1" t="e">
        <v>#N/A</v>
      </c>
      <c r="J1377" s="499">
        <v>0.5</v>
      </c>
    </row>
    <row r="1378" spans="3:10" ht="15.75" customHeight="1">
      <c r="C1378" s="1" t="str">
        <f>CONCATENATE(D1378,F1380)</f>
        <v>Network Utilities: Electricity Distribution Companies: OtherMaterial sourcing and resource efficiency</v>
      </c>
      <c r="D1378" s="1" t="s">
        <v>204</v>
      </c>
      <c r="E1378" s="1" t="s">
        <v>6</v>
      </c>
      <c r="F1378" s="1" t="s">
        <v>130</v>
      </c>
      <c r="G1378" s="1">
        <v>0.5</v>
      </c>
      <c r="H1378" s="1">
        <v>0.5</v>
      </c>
      <c r="I1378" s="1" t="e">
        <v>#N/A</v>
      </c>
      <c r="J1378" s="499">
        <v>0.5</v>
      </c>
    </row>
    <row r="1379" spans="3:10" ht="15.75" customHeight="1">
      <c r="C1379" s="1" t="str">
        <f>CONCATENATE(D1379,F1381)</f>
        <v>Network Utilities: Electricity Transmission CompaniesMaterial sourcing and resource efficiency</v>
      </c>
      <c r="D1379" s="1" t="s">
        <v>205</v>
      </c>
      <c r="E1379" s="1" t="s">
        <v>6</v>
      </c>
      <c r="F1379" s="1" t="s">
        <v>130</v>
      </c>
      <c r="G1379" s="1">
        <v>0.5</v>
      </c>
      <c r="H1379" s="1">
        <v>0.5</v>
      </c>
      <c r="I1379" s="1" t="e">
        <v>#N/A</v>
      </c>
      <c r="J1379" s="499">
        <v>0.5</v>
      </c>
    </row>
    <row r="1380" spans="3:10" ht="15.75" customHeight="1">
      <c r="C1380" s="1" t="str">
        <f>CONCATENATE(D1380,F1384)</f>
        <v>Network Utilities: Electricity Transmission Companies: Electricity Transmission NetworkMaterial sourcing and resource efficiency</v>
      </c>
      <c r="D1380" s="1" t="s">
        <v>206</v>
      </c>
      <c r="E1380" s="1" t="s">
        <v>6</v>
      </c>
      <c r="F1380" s="1" t="s">
        <v>130</v>
      </c>
      <c r="G1380" s="1">
        <v>0.5</v>
      </c>
      <c r="H1380" s="1">
        <v>0.5</v>
      </c>
      <c r="I1380" s="1" t="e">
        <v>#N/A</v>
      </c>
      <c r="J1380" s="499">
        <v>0.5</v>
      </c>
    </row>
    <row r="1381" spans="3:10" ht="15.75" customHeight="1">
      <c r="C1381" s="1" t="str">
        <f>CONCATENATE(D1381,F1385)</f>
        <v>Network Utilities: Electricity Transmission Companies: OtherMaterial sourcing and resource efficiency</v>
      </c>
      <c r="D1381" s="1" t="s">
        <v>207</v>
      </c>
      <c r="E1381" s="1" t="s">
        <v>6</v>
      </c>
      <c r="F1381" s="1" t="s">
        <v>130</v>
      </c>
      <c r="G1381" s="1">
        <v>0.5</v>
      </c>
      <c r="H1381" s="1">
        <v>0.5</v>
      </c>
      <c r="I1381" s="1" t="e">
        <v>#N/A</v>
      </c>
      <c r="J1381" s="499">
        <v>0.5</v>
      </c>
    </row>
    <row r="1382" spans="3:10" ht="15.75" customHeight="1">
      <c r="C1382" s="1" t="str">
        <f>CONCATENATE(D1382,F1387)</f>
        <v>Network Utilities: Gas Distribution CompaniesMaterial sourcing and resource efficiency</v>
      </c>
      <c r="D1382" s="1" t="s">
        <v>208</v>
      </c>
      <c r="E1382" s="1" t="s">
        <v>6</v>
      </c>
      <c r="F1382" s="1" t="s">
        <v>130</v>
      </c>
      <c r="G1382" s="1">
        <v>0.5</v>
      </c>
      <c r="H1382" s="1">
        <v>0.5</v>
      </c>
      <c r="I1382" s="1" t="e">
        <v>#N/A</v>
      </c>
      <c r="J1382" s="499">
        <v>0.5</v>
      </c>
    </row>
    <row r="1383" spans="3:10" ht="15.75" customHeight="1">
      <c r="C1383" s="1" t="str">
        <f>CONCATENATE(D1383,F1389)</f>
        <v>Network Utilities: Gas Distribution Companies: Gas Distribution NetworkMaterial sourcing and resource efficiency</v>
      </c>
      <c r="D1383" s="1" t="s">
        <v>209</v>
      </c>
      <c r="E1383" s="1" t="s">
        <v>6</v>
      </c>
      <c r="F1383" s="1" t="s">
        <v>130</v>
      </c>
      <c r="G1383" s="1">
        <v>0.5</v>
      </c>
      <c r="H1383" s="1">
        <v>0.5</v>
      </c>
      <c r="I1383" s="1" t="e">
        <v>#N/A</v>
      </c>
      <c r="J1383" s="499">
        <v>0.5</v>
      </c>
    </row>
    <row r="1384" spans="3:10" ht="15.75" customHeight="1">
      <c r="C1384" s="1" t="str">
        <f>CONCATENATE(D1384,F1390)</f>
        <v>Network Utilities: Gas Distribution Companies: OtherMaterial sourcing and resource efficiency</v>
      </c>
      <c r="D1384" s="1" t="s">
        <v>210</v>
      </c>
      <c r="E1384" s="1" t="s">
        <v>6</v>
      </c>
      <c r="F1384" s="1" t="s">
        <v>130</v>
      </c>
      <c r="G1384" s="1">
        <v>0.5</v>
      </c>
      <c r="H1384" s="1">
        <v>0.5</v>
      </c>
      <c r="I1384" s="1" t="e">
        <v>#N/A</v>
      </c>
      <c r="J1384" s="499">
        <v>0.5</v>
      </c>
    </row>
    <row r="1385" spans="3:10" ht="15.75" customHeight="1">
      <c r="C1385" s="1" t="str">
        <f>CONCATENATE(D1385,F1391)</f>
        <v>Network Utilities: Other: Material sourcing and resource efficiency</v>
      </c>
      <c r="D1385" s="1" t="s">
        <v>766</v>
      </c>
      <c r="E1385" s="1" t="s">
        <v>6</v>
      </c>
      <c r="F1385" s="1" t="s">
        <v>130</v>
      </c>
      <c r="G1385" s="1">
        <v>0.5</v>
      </c>
      <c r="H1385" s="1">
        <v>0.5</v>
      </c>
      <c r="I1385" s="1" t="e">
        <v>#N/A</v>
      </c>
      <c r="J1385" s="499">
        <v>0.5</v>
      </c>
    </row>
    <row r="1386" spans="3:10" ht="15.75" customHeight="1">
      <c r="C1386" s="1" t="str">
        <f>CONCATENATE(D1386,F1386)</f>
        <v>Network Utilities: Water and Sewerage CompaniesMaterial sourcing and resource efficiency</v>
      </c>
      <c r="D1386" s="1" t="s">
        <v>211</v>
      </c>
      <c r="E1386" s="1" t="s">
        <v>6</v>
      </c>
      <c r="F1386" s="1" t="s">
        <v>130</v>
      </c>
      <c r="G1386" s="1">
        <v>0.5</v>
      </c>
      <c r="H1386" s="1">
        <v>0.5</v>
      </c>
      <c r="I1386" s="1" t="e">
        <v>#N/A</v>
      </c>
      <c r="J1386" s="499">
        <v>0.5</v>
      </c>
    </row>
    <row r="1387" spans="3:10" ht="15.75" customHeight="1">
      <c r="C1387" s="1" t="str">
        <f>CONCATENATE(D1387,F1387)</f>
        <v>Network Utilities: Water and Sewerage Companies: OtherMaterial sourcing and resource efficiency</v>
      </c>
      <c r="D1387" s="1" t="s">
        <v>212</v>
      </c>
      <c r="E1387" s="1" t="s">
        <v>6</v>
      </c>
      <c r="F1387" s="1" t="s">
        <v>130</v>
      </c>
      <c r="G1387" s="1">
        <v>0.5</v>
      </c>
      <c r="H1387" s="1">
        <v>0.5</v>
      </c>
      <c r="I1387" s="1" t="e">
        <v>#N/A</v>
      </c>
      <c r="J1387" s="499">
        <v>0.5</v>
      </c>
    </row>
    <row r="1388" spans="3:10" ht="15.75" customHeight="1">
      <c r="C1388" s="1" t="str">
        <f>CONCATENATE(D1388,F1388)</f>
        <v>Network Utilities: Water and Sewerage Companies: Water and Sewerage NetworkMaterial sourcing and resource efficiency</v>
      </c>
      <c r="D1388" s="1" t="s">
        <v>213</v>
      </c>
      <c r="E1388" s="1" t="s">
        <v>6</v>
      </c>
      <c r="F1388" s="1" t="s">
        <v>130</v>
      </c>
      <c r="G1388" s="1">
        <v>0.5</v>
      </c>
      <c r="H1388" s="1">
        <v>1</v>
      </c>
      <c r="I1388" s="1" t="e">
        <v>#N/A</v>
      </c>
      <c r="J1388" s="499">
        <v>1</v>
      </c>
    </row>
    <row r="1389" spans="3:10" ht="15.75" customHeight="1">
      <c r="C1389" s="1" t="str">
        <f>CONCATENATE(D1389,F1389)</f>
        <v>Other: : Material sourcing and resource efficiency</v>
      </c>
      <c r="D1389" s="1" t="s">
        <v>763</v>
      </c>
      <c r="E1389" s="1" t="s">
        <v>6</v>
      </c>
      <c r="F1389" s="1" t="s">
        <v>130</v>
      </c>
      <c r="G1389" s="1">
        <v>1</v>
      </c>
      <c r="H1389" s="1">
        <v>1</v>
      </c>
      <c r="I1389" s="1" t="e">
        <v>#N/A</v>
      </c>
      <c r="J1389" s="499">
        <v>1</v>
      </c>
    </row>
    <row r="1390" spans="3:10" ht="15.75" customHeight="1">
      <c r="C1390" s="1" t="str">
        <f>CONCATENATE(D1390,F1390)</f>
        <v>Power Generation x-RenewablesMaterial sourcing and resource efficiency</v>
      </c>
      <c r="D1390" s="1" t="s">
        <v>216</v>
      </c>
      <c r="E1390" s="1" t="s">
        <v>6</v>
      </c>
      <c r="F1390" s="1" t="s">
        <v>130</v>
      </c>
      <c r="G1390" s="1">
        <v>2</v>
      </c>
      <c r="H1390" s="1">
        <v>2</v>
      </c>
      <c r="I1390" s="1" t="e">
        <v>#N/A</v>
      </c>
      <c r="J1390" s="499">
        <v>2</v>
      </c>
    </row>
    <row r="1391" spans="3:10" ht="15.75" customHeight="1">
      <c r="C1391" s="1" t="str">
        <f>CONCATENATE(D1391,F1392)</f>
        <v>Power Generation x-Renewables: Independent Power ProducersMaterial sourcing and resource efficiency</v>
      </c>
      <c r="D1391" s="1" t="s">
        <v>217</v>
      </c>
      <c r="E1391" s="1" t="s">
        <v>6</v>
      </c>
      <c r="F1391" s="1" t="s">
        <v>130</v>
      </c>
      <c r="G1391" s="1">
        <v>2</v>
      </c>
      <c r="H1391" s="1">
        <v>2</v>
      </c>
      <c r="I1391" s="1" t="e">
        <v>#N/A</v>
      </c>
      <c r="J1391" s="499">
        <v>2</v>
      </c>
    </row>
    <row r="1392" spans="3:10" ht="15.75" customHeight="1">
      <c r="C1392" s="1" t="str">
        <f>CONCATENATE(D1392,F1393)</f>
        <v>Power Generation x-Renewables: Independent Power Producers: Coal-Fired Power GenerationMaterial sourcing and resource efficiency</v>
      </c>
      <c r="D1392" s="1" t="s">
        <v>218</v>
      </c>
      <c r="E1392" s="1" t="s">
        <v>6</v>
      </c>
      <c r="F1392" s="1" t="s">
        <v>130</v>
      </c>
      <c r="G1392" s="1">
        <v>2</v>
      </c>
      <c r="H1392" s="1">
        <v>2</v>
      </c>
      <c r="I1392" s="1" t="e">
        <v>#N/A</v>
      </c>
      <c r="J1392" s="499">
        <v>2</v>
      </c>
    </row>
    <row r="1393" spans="3:10" ht="15.75" customHeight="1">
      <c r="C1393" s="1" t="str">
        <f>CONCATENATE(D1393,F1395)</f>
        <v>Power Generation x-Renewables: Independent Power Producers: Combined Heat and Power GenerationMaterial sourcing and resource efficiency</v>
      </c>
      <c r="D1393" s="1" t="s">
        <v>219</v>
      </c>
      <c r="E1393" s="1" t="s">
        <v>6</v>
      </c>
      <c r="F1393" s="1" t="s">
        <v>130</v>
      </c>
      <c r="G1393" s="1">
        <v>2</v>
      </c>
      <c r="H1393" s="1">
        <v>2</v>
      </c>
      <c r="I1393" s="1" t="e">
        <v>#N/A</v>
      </c>
      <c r="J1393" s="499">
        <v>2</v>
      </c>
    </row>
    <row r="1394" spans="3:10" ht="15.75" customHeight="1">
      <c r="C1394" s="1" t="str">
        <f>CONCATENATE(D1394,F1396)</f>
        <v>Power Generation x-Renewables: Independent Power Producers: Gas-Fired Power GenerationMaterial sourcing and resource efficiency</v>
      </c>
      <c r="D1394" s="1" t="s">
        <v>220</v>
      </c>
      <c r="E1394" s="1" t="s">
        <v>6</v>
      </c>
      <c r="F1394" s="1" t="s">
        <v>130</v>
      </c>
      <c r="G1394" s="1">
        <v>2</v>
      </c>
      <c r="H1394" s="1">
        <v>2</v>
      </c>
      <c r="I1394" s="1" t="e">
        <v>#N/A</v>
      </c>
      <c r="J1394" s="499">
        <v>2</v>
      </c>
    </row>
    <row r="1395" spans="3:10" ht="15.75" customHeight="1">
      <c r="C1395" s="1" t="str">
        <f>CONCATENATE(D1395,F1397)</f>
        <v>Power Generation x-Renewables: Independent Power Producers: Nuclear Power GenerationMaterial sourcing and resource efficiency</v>
      </c>
      <c r="D1395" s="1" t="s">
        <v>221</v>
      </c>
      <c r="E1395" s="1" t="s">
        <v>6</v>
      </c>
      <c r="F1395" s="1" t="s">
        <v>130</v>
      </c>
      <c r="G1395" s="1">
        <v>2</v>
      </c>
      <c r="H1395" s="1">
        <v>2</v>
      </c>
      <c r="I1395" s="1" t="e">
        <v>#N/A</v>
      </c>
      <c r="J1395" s="499">
        <v>2</v>
      </c>
    </row>
    <row r="1396" spans="3:10" ht="15.75" customHeight="1">
      <c r="C1396" s="1" t="str">
        <f>CONCATENATE(D1396,F1400)</f>
        <v>Power Generation x-Renewables: Independent Power Producers: OtherMaterial sourcing and resource efficiency</v>
      </c>
      <c r="D1396" s="1" t="s">
        <v>222</v>
      </c>
      <c r="E1396" s="1" t="s">
        <v>6</v>
      </c>
      <c r="F1396" s="1" t="s">
        <v>130</v>
      </c>
      <c r="G1396" s="1">
        <v>2</v>
      </c>
      <c r="H1396" s="1">
        <v>2</v>
      </c>
      <c r="I1396" s="1" t="e">
        <v>#N/A</v>
      </c>
      <c r="J1396" s="499">
        <v>2</v>
      </c>
    </row>
    <row r="1397" spans="3:10" ht="15.75" customHeight="1">
      <c r="C1397" s="1" t="str">
        <f>CONCATENATE(D1397,F1401)</f>
        <v>Power Generation x-Renewables: Independent Power Producers: Other Fossil-Fuel-Fired Power GenerationMaterial sourcing and resource efficiency</v>
      </c>
      <c r="D1397" s="1" t="s">
        <v>223</v>
      </c>
      <c r="E1397" s="1" t="s">
        <v>6</v>
      </c>
      <c r="F1397" s="1" t="s">
        <v>130</v>
      </c>
      <c r="G1397" s="1">
        <v>2</v>
      </c>
      <c r="H1397" s="1">
        <v>2</v>
      </c>
      <c r="I1397" s="1" t="e">
        <v>#N/A</v>
      </c>
      <c r="J1397" s="499">
        <v>2</v>
      </c>
    </row>
    <row r="1398" spans="3:10" ht="15.75" customHeight="1">
      <c r="C1398" s="1" t="str">
        <f>CONCATENATE(D1398,F1403)</f>
        <v>Power Generation x-Renewables: Independent Water and Power ProducersMaterial sourcing and resource efficiency</v>
      </c>
      <c r="D1398" s="1" t="s">
        <v>224</v>
      </c>
      <c r="E1398" s="1" t="s">
        <v>6</v>
      </c>
      <c r="F1398" s="1" t="s">
        <v>130</v>
      </c>
      <c r="G1398" s="1">
        <v>2</v>
      </c>
      <c r="H1398" s="1">
        <v>2</v>
      </c>
      <c r="I1398" s="1" t="e">
        <v>#N/A</v>
      </c>
      <c r="J1398" s="499">
        <v>2</v>
      </c>
    </row>
    <row r="1399" spans="3:10" ht="15.75" customHeight="1">
      <c r="C1399" s="1" t="str">
        <f>CONCATENATE(D1399,F1405)</f>
        <v>Power Generation x-Renewables: Independent Water and Power Producers: Power and Water ProductionMaterial sourcing and resource efficiency</v>
      </c>
      <c r="D1399" s="1" t="s">
        <v>225</v>
      </c>
      <c r="E1399" s="1" t="s">
        <v>6</v>
      </c>
      <c r="F1399" s="1" t="s">
        <v>130</v>
      </c>
      <c r="G1399" s="1">
        <v>2</v>
      </c>
      <c r="H1399" s="1">
        <v>2</v>
      </c>
      <c r="I1399" s="1" t="e">
        <v>#N/A</v>
      </c>
      <c r="J1399" s="499">
        <v>2</v>
      </c>
    </row>
    <row r="1400" spans="3:10" ht="15.75" customHeight="1">
      <c r="C1400" s="1" t="str">
        <f>CONCATENATE(D1400,F1406)</f>
        <v>Power Generation x-Renewables: Other: Material sourcing and resource efficiency</v>
      </c>
      <c r="D1400" s="1" t="s">
        <v>767</v>
      </c>
      <c r="E1400" s="1" t="s">
        <v>6</v>
      </c>
      <c r="F1400" s="1" t="s">
        <v>130</v>
      </c>
      <c r="G1400" s="1">
        <v>2</v>
      </c>
      <c r="H1400" s="1">
        <v>2</v>
      </c>
      <c r="I1400" s="1" t="e">
        <v>#N/A</v>
      </c>
      <c r="J1400" s="499">
        <v>2</v>
      </c>
    </row>
    <row r="1401" spans="3:10" ht="15.75" customHeight="1">
      <c r="C1401" s="1" t="str">
        <f>CONCATENATE(D1401,F1407)</f>
        <v>Renewable PowerMaterial sourcing and resource efficiency</v>
      </c>
      <c r="D1401" s="1" t="s">
        <v>226</v>
      </c>
      <c r="E1401" s="1" t="s">
        <v>6</v>
      </c>
      <c r="F1401" s="1" t="s">
        <v>130</v>
      </c>
      <c r="G1401" s="1">
        <v>1</v>
      </c>
      <c r="H1401" s="1">
        <v>1</v>
      </c>
      <c r="I1401" s="1" t="e">
        <v>#N/A</v>
      </c>
      <c r="J1401" s="499">
        <v>1</v>
      </c>
    </row>
    <row r="1402" spans="3:10" ht="15.75" customHeight="1">
      <c r="C1402" s="1" t="str">
        <f>CONCATENATE(D1402,F1402)</f>
        <v>Renewable Power: Hydroelectric Power GenerationMaterial sourcing and resource efficiency</v>
      </c>
      <c r="D1402" s="1" t="s">
        <v>227</v>
      </c>
      <c r="E1402" s="1" t="s">
        <v>6</v>
      </c>
      <c r="F1402" s="1" t="s">
        <v>130</v>
      </c>
      <c r="G1402" s="1">
        <v>0.5</v>
      </c>
      <c r="H1402" s="1">
        <v>0.5</v>
      </c>
      <c r="I1402" s="1" t="e">
        <v>#N/A</v>
      </c>
      <c r="J1402" s="499">
        <v>0.5</v>
      </c>
    </row>
    <row r="1403" spans="3:10" ht="15.75" customHeight="1">
      <c r="C1403" s="1" t="str">
        <f>CONCATENATE(D1403,F1403)</f>
        <v>Renewable Power: Hydroelectric Power Generation: Hydroelectric Dam Power GenerationMaterial sourcing and resource efficiency</v>
      </c>
      <c r="D1403" s="1" t="s">
        <v>228</v>
      </c>
      <c r="E1403" s="1" t="s">
        <v>6</v>
      </c>
      <c r="F1403" s="1" t="s">
        <v>130</v>
      </c>
      <c r="G1403" s="1">
        <v>0.5</v>
      </c>
      <c r="H1403" s="1">
        <v>0.5</v>
      </c>
      <c r="I1403" s="1" t="e">
        <v>#N/A</v>
      </c>
      <c r="J1403" s="499">
        <v>0.5</v>
      </c>
    </row>
    <row r="1404" spans="3:10" ht="15.75" customHeight="1">
      <c r="C1404" s="1" t="str">
        <f>CONCATENATE(D1404,F1404)</f>
        <v>Renewable Power: Hydroelectric Power Generation: Hydroelectric Run-of-River Power GenerationMaterial sourcing and resource efficiency</v>
      </c>
      <c r="D1404" s="1" t="s">
        <v>229</v>
      </c>
      <c r="E1404" s="1" t="s">
        <v>6</v>
      </c>
      <c r="F1404" s="1" t="s">
        <v>130</v>
      </c>
      <c r="G1404" s="1">
        <v>0.5</v>
      </c>
      <c r="H1404" s="1">
        <v>0.5</v>
      </c>
      <c r="I1404" s="1" t="e">
        <v>#N/A</v>
      </c>
      <c r="J1404" s="499">
        <v>0.5</v>
      </c>
    </row>
    <row r="1405" spans="3:10" ht="15.75" customHeight="1">
      <c r="C1405" s="1" t="str">
        <f>CONCATENATE(D1405,F1405)</f>
        <v>Renewable Power: Hydroelectric Power Generation: OtherMaterial sourcing and resource efficiency</v>
      </c>
      <c r="D1405" s="1" t="s">
        <v>230</v>
      </c>
      <c r="E1405" s="1" t="s">
        <v>6</v>
      </c>
      <c r="F1405" s="1" t="s">
        <v>130</v>
      </c>
      <c r="G1405" s="1">
        <v>0.5</v>
      </c>
      <c r="H1405" s="1">
        <v>0.5</v>
      </c>
      <c r="I1405" s="1" t="e">
        <v>#N/A</v>
      </c>
      <c r="J1405" s="499">
        <v>0.5</v>
      </c>
    </row>
    <row r="1406" spans="3:10" ht="15.75" customHeight="1">
      <c r="C1406" s="1" t="str">
        <f>CONCATENATE(D1406,F1406)</f>
        <v>Renewable Power: Hydroelectric Power Generation: Pumped Hydroelectric StorageMaterial sourcing and resource efficiency</v>
      </c>
      <c r="D1406" s="1" t="s">
        <v>231</v>
      </c>
      <c r="E1406" s="1" t="s">
        <v>6</v>
      </c>
      <c r="F1406" s="1" t="s">
        <v>130</v>
      </c>
      <c r="G1406" s="1">
        <v>0.5</v>
      </c>
      <c r="H1406" s="1">
        <v>0.5</v>
      </c>
      <c r="I1406" s="1" t="e">
        <v>#N/A</v>
      </c>
      <c r="J1406" s="499">
        <v>0.5</v>
      </c>
    </row>
    <row r="1407" spans="3:10" ht="15.75" customHeight="1">
      <c r="C1407" s="1" t="str">
        <f>CONCATENATE(D1407,F1408)</f>
        <v>Renewable Power: Other: Material sourcing and resource efficiency</v>
      </c>
      <c r="D1407" s="1" t="s">
        <v>768</v>
      </c>
      <c r="E1407" s="1" t="s">
        <v>6</v>
      </c>
      <c r="F1407" s="1" t="s">
        <v>130</v>
      </c>
      <c r="G1407" s="1">
        <v>1</v>
      </c>
      <c r="H1407" s="1">
        <v>1</v>
      </c>
      <c r="I1407" s="1" t="e">
        <v>#N/A</v>
      </c>
      <c r="J1407" s="499">
        <v>1</v>
      </c>
    </row>
    <row r="1408" spans="3:10" ht="15.75" customHeight="1">
      <c r="C1408" s="1" t="str">
        <f>CONCATENATE(D1408,F1409)</f>
        <v>Renewable Power: Other Renewable Power GenerationMaterial sourcing and resource efficiency</v>
      </c>
      <c r="D1408" s="1" t="s">
        <v>232</v>
      </c>
      <c r="E1408" s="1" t="s">
        <v>6</v>
      </c>
      <c r="F1408" s="1" t="s">
        <v>130</v>
      </c>
      <c r="G1408" s="1">
        <v>1</v>
      </c>
      <c r="H1408" s="1">
        <v>1</v>
      </c>
      <c r="I1408" s="1" t="e">
        <v>#N/A</v>
      </c>
      <c r="J1408" s="499">
        <v>1</v>
      </c>
    </row>
    <row r="1409" spans="3:10" ht="15.75" customHeight="1">
      <c r="C1409" s="1" t="str">
        <f>CONCATENATE(D1409,F1411)</f>
        <v>Renewable Power: Other Renewable Power Generation: Biomass Power GenerationMaterial sourcing and resource efficiency</v>
      </c>
      <c r="D1409" s="1" t="s">
        <v>233</v>
      </c>
      <c r="E1409" s="1" t="s">
        <v>6</v>
      </c>
      <c r="F1409" s="1" t="s">
        <v>130</v>
      </c>
      <c r="G1409" s="1">
        <v>2</v>
      </c>
      <c r="H1409" s="1">
        <v>2</v>
      </c>
      <c r="I1409" s="1" t="e">
        <v>#N/A</v>
      </c>
      <c r="J1409" s="499">
        <v>2</v>
      </c>
    </row>
    <row r="1410" spans="3:10" ht="15.75" customHeight="1">
      <c r="C1410" s="1" t="str">
        <f>CONCATENATE(D1410,F1412)</f>
        <v>Renewable Power: Other Renewable Power Generation: Geothermal Power GenerationMaterial sourcing and resource efficiency</v>
      </c>
      <c r="D1410" s="1" t="s">
        <v>234</v>
      </c>
      <c r="E1410" s="1" t="s">
        <v>6</v>
      </c>
      <c r="F1410" s="1" t="s">
        <v>130</v>
      </c>
      <c r="G1410" s="1">
        <v>1</v>
      </c>
      <c r="H1410" s="1">
        <v>1</v>
      </c>
      <c r="I1410" s="1" t="e">
        <v>#N/A</v>
      </c>
      <c r="J1410" s="499">
        <v>1</v>
      </c>
    </row>
    <row r="1411" spans="3:10" ht="15.75" customHeight="1">
      <c r="C1411" s="1" t="str">
        <f>CONCATENATE(D1411,F1413)</f>
        <v>Renewable Power: Other Renewable Power Generation: OtherMaterial sourcing and resource efficiency</v>
      </c>
      <c r="D1411" s="1" t="s">
        <v>235</v>
      </c>
      <c r="E1411" s="1" t="s">
        <v>6</v>
      </c>
      <c r="F1411" s="1" t="s">
        <v>130</v>
      </c>
      <c r="G1411" s="1">
        <v>1</v>
      </c>
      <c r="H1411" s="1">
        <v>1</v>
      </c>
      <c r="I1411" s="1" t="e">
        <v>#N/A</v>
      </c>
      <c r="J1411" s="499">
        <v>1</v>
      </c>
    </row>
    <row r="1412" spans="3:10" ht="15.75" customHeight="1">
      <c r="C1412" s="1" t="str">
        <f>CONCATENATE(D1412,F1416)</f>
        <v>Renewable Power: Other Renewable Power Generation: Wave Power GenerationMaterial sourcing and resource efficiency</v>
      </c>
      <c r="D1412" s="450" t="s">
        <v>236</v>
      </c>
      <c r="E1412" s="1" t="s">
        <v>6</v>
      </c>
      <c r="F1412" s="1" t="s">
        <v>130</v>
      </c>
      <c r="G1412" s="1">
        <v>0.5</v>
      </c>
      <c r="H1412" s="1">
        <v>0.5</v>
      </c>
      <c r="I1412" s="1" t="e">
        <v>#N/A</v>
      </c>
      <c r="J1412" s="499">
        <v>0.5</v>
      </c>
    </row>
    <row r="1413" spans="3:10" ht="15.75" customHeight="1">
      <c r="C1413" s="1" t="str">
        <f>CONCATENATE(D1413,F1417)</f>
        <v>Renewable Power: Other Renewable TechnologiesMaterial sourcing and resource efficiency</v>
      </c>
      <c r="D1413" s="1" t="s">
        <v>237</v>
      </c>
      <c r="E1413" s="1" t="s">
        <v>6</v>
      </c>
      <c r="F1413" s="1" t="s">
        <v>130</v>
      </c>
      <c r="G1413" s="1">
        <v>1</v>
      </c>
      <c r="H1413" s="1">
        <v>1</v>
      </c>
      <c r="I1413" s="1" t="e">
        <v>#N/A</v>
      </c>
      <c r="J1413" s="499">
        <v>1</v>
      </c>
    </row>
    <row r="1414" spans="3:10" ht="15.75" customHeight="1">
      <c r="C1414" s="1" t="str">
        <f>CONCATENATE(D1414,F1419)</f>
        <v>Renewable Power: Other Renewable Technologies: Battery StorageMaterial sourcing and resource efficiency</v>
      </c>
      <c r="D1414" s="1" t="s">
        <v>238</v>
      </c>
      <c r="E1414" s="1" t="s">
        <v>6</v>
      </c>
      <c r="F1414" s="1" t="s">
        <v>130</v>
      </c>
      <c r="G1414" s="1">
        <v>1</v>
      </c>
      <c r="H1414" s="1">
        <v>1</v>
      </c>
      <c r="I1414" s="1" t="e">
        <v>#N/A</v>
      </c>
      <c r="J1414" s="499">
        <v>1</v>
      </c>
    </row>
    <row r="1415" spans="3:10" ht="15.75" customHeight="1">
      <c r="C1415" s="1" t="str">
        <f>CONCATENATE(D1415,F1421)</f>
        <v>Renewable Power: Other Renewable Technologies: Off-Shore Transmission (OFTO)Material sourcing and resource efficiency</v>
      </c>
      <c r="D1415" s="1" t="s">
        <v>240</v>
      </c>
      <c r="E1415" s="1" t="s">
        <v>6</v>
      </c>
      <c r="F1415" s="1" t="s">
        <v>130</v>
      </c>
      <c r="G1415" s="1">
        <v>0.5</v>
      </c>
      <c r="H1415" s="1">
        <v>0.5</v>
      </c>
      <c r="I1415" s="1" t="e">
        <v>#N/A</v>
      </c>
      <c r="J1415" s="499">
        <v>0.5</v>
      </c>
    </row>
    <row r="1416" spans="3:10" ht="15.75" customHeight="1">
      <c r="C1416" s="1" t="str">
        <f>CONCATENATE(D1416,F1422)</f>
        <v>Renewable Power: Other Renewable Technologies: OtherMaterial sourcing and resource efficiency</v>
      </c>
      <c r="D1416" s="1" t="s">
        <v>241</v>
      </c>
      <c r="E1416" s="1" t="s">
        <v>6</v>
      </c>
      <c r="F1416" s="1" t="s">
        <v>130</v>
      </c>
      <c r="G1416" s="1">
        <v>0.5</v>
      </c>
      <c r="H1416" s="1">
        <v>0.5</v>
      </c>
      <c r="I1416" s="1" t="e">
        <v>#N/A</v>
      </c>
      <c r="J1416" s="499">
        <v>0.5</v>
      </c>
    </row>
    <row r="1417" spans="3:10" ht="15.75" customHeight="1">
      <c r="C1417" s="1" t="str">
        <f>CONCATENATE(D1417,F1423)</f>
        <v>Renewable Power: Other Renewable Technologies: Other StorageMaterial sourcing and resource efficiency</v>
      </c>
      <c r="D1417" s="1" t="s">
        <v>242</v>
      </c>
      <c r="E1417" s="1" t="s">
        <v>6</v>
      </c>
      <c r="F1417" s="1" t="s">
        <v>130</v>
      </c>
      <c r="G1417" s="1">
        <v>0.5</v>
      </c>
      <c r="H1417" s="1">
        <v>0.5</v>
      </c>
      <c r="I1417" s="1" t="e">
        <v>#N/A</v>
      </c>
      <c r="J1417" s="499">
        <v>0.5</v>
      </c>
    </row>
    <row r="1418" spans="3:10" ht="15.75" customHeight="1">
      <c r="C1418" s="1" t="str">
        <f>CONCATENATE(D1418,F1418)</f>
        <v>Renewable Power: Solar Power GenerationMaterial sourcing and resource efficiency</v>
      </c>
      <c r="D1418" s="1" t="s">
        <v>243</v>
      </c>
      <c r="E1418" s="1" t="s">
        <v>6</v>
      </c>
      <c r="F1418" s="1" t="s">
        <v>130</v>
      </c>
      <c r="G1418" s="1">
        <v>0.5</v>
      </c>
      <c r="H1418" s="1">
        <v>0.5</v>
      </c>
      <c r="I1418" s="1" t="e">
        <v>#N/A</v>
      </c>
      <c r="J1418" s="499">
        <v>0.5</v>
      </c>
    </row>
    <row r="1419" spans="3:10" ht="15.75" customHeight="1">
      <c r="C1419" s="1" t="str">
        <f>CONCATENATE(D1419,F1419)</f>
        <v>Renewable Power: Solar Power Generation: OtherMaterial sourcing and resource efficiency</v>
      </c>
      <c r="D1419" s="1" t="s">
        <v>244</v>
      </c>
      <c r="E1419" s="1" t="s">
        <v>6</v>
      </c>
      <c r="F1419" s="1" t="s">
        <v>130</v>
      </c>
      <c r="G1419" s="1">
        <v>0.5</v>
      </c>
      <c r="H1419" s="1">
        <v>0.5</v>
      </c>
      <c r="I1419" s="1" t="e">
        <v>#N/A</v>
      </c>
      <c r="J1419" s="499">
        <v>0.5</v>
      </c>
    </row>
    <row r="1420" spans="3:10" ht="15.75" customHeight="1">
      <c r="C1420" s="1" t="str">
        <f>CONCATENATE(D1420,F1420)</f>
        <v>Renewable Power: Solar Power Generation: Photovoltaic Power GenerationMaterial sourcing and resource efficiency</v>
      </c>
      <c r="D1420" s="1" t="s">
        <v>245</v>
      </c>
      <c r="E1420" s="1" t="s">
        <v>6</v>
      </c>
      <c r="F1420" s="1" t="s">
        <v>130</v>
      </c>
      <c r="G1420" s="1">
        <v>0.5</v>
      </c>
      <c r="H1420" s="1">
        <v>0.5</v>
      </c>
      <c r="I1420" s="1" t="e">
        <v>#N/A</v>
      </c>
      <c r="J1420" s="499">
        <v>0.5</v>
      </c>
    </row>
    <row r="1421" spans="3:10" ht="15.75" customHeight="1">
      <c r="C1421" s="1" t="str">
        <f>CONCATENATE(D1421,F1421)</f>
        <v>Renewable Power: Solar Power Generation: Thermal Solar PowerMaterial sourcing and resource efficiency</v>
      </c>
      <c r="D1421" s="1" t="s">
        <v>247</v>
      </c>
      <c r="E1421" s="1" t="s">
        <v>6</v>
      </c>
      <c r="F1421" s="1" t="s">
        <v>130</v>
      </c>
      <c r="G1421" s="1">
        <v>0.5</v>
      </c>
      <c r="H1421" s="1">
        <v>0.5</v>
      </c>
      <c r="I1421" s="1" t="e">
        <v>#N/A</v>
      </c>
      <c r="J1421" s="499">
        <v>0.5</v>
      </c>
    </row>
    <row r="1422" spans="3:10" ht="15.75" customHeight="1">
      <c r="C1422" s="1" t="str">
        <f>CONCATENATE(D1422,F1422)</f>
        <v>Renewable Power: Wind Power GenerationMaterial sourcing and resource efficiency</v>
      </c>
      <c r="D1422" s="1" t="s">
        <v>248</v>
      </c>
      <c r="E1422" s="1" t="s">
        <v>6</v>
      </c>
      <c r="F1422" s="1" t="s">
        <v>130</v>
      </c>
      <c r="G1422" s="1">
        <v>0.5</v>
      </c>
      <c r="H1422" s="1">
        <v>0.5</v>
      </c>
      <c r="I1422" s="1" t="e">
        <v>#N/A</v>
      </c>
      <c r="J1422" s="499">
        <v>0.5</v>
      </c>
    </row>
    <row r="1423" spans="3:10" ht="15.75" customHeight="1">
      <c r="C1423" s="1" t="str">
        <f>CONCATENATE(D1423,F1424)</f>
        <v>Renewable Power: Wind Power Generation: Off-Shore Wind Power GenerationMaterial sourcing and resource efficiency</v>
      </c>
      <c r="D1423" s="1" t="s">
        <v>249</v>
      </c>
      <c r="E1423" s="1" t="s">
        <v>6</v>
      </c>
      <c r="F1423" s="1" t="s">
        <v>130</v>
      </c>
      <c r="G1423" s="1">
        <v>0.5</v>
      </c>
      <c r="H1423" s="1">
        <v>0.5</v>
      </c>
      <c r="I1423" s="1" t="e">
        <v>#N/A</v>
      </c>
      <c r="J1423" s="499">
        <v>0.5</v>
      </c>
    </row>
    <row r="1424" spans="3:10" ht="15.75" customHeight="1">
      <c r="C1424" s="1" t="str">
        <f>CONCATENATE(D1424,F1425)</f>
        <v>Renewable Power: Wind Power Generation: On-Shore Wind Power GenerationMaterial sourcing and resource efficiency</v>
      </c>
      <c r="D1424" s="1" t="s">
        <v>250</v>
      </c>
      <c r="E1424" s="1" t="s">
        <v>6</v>
      </c>
      <c r="F1424" s="1" t="s">
        <v>130</v>
      </c>
      <c r="G1424" s="1">
        <v>0.5</v>
      </c>
      <c r="H1424" s="1">
        <v>0.5</v>
      </c>
      <c r="I1424" s="1" t="e">
        <v>#N/A</v>
      </c>
      <c r="J1424" s="499">
        <v>0.5</v>
      </c>
    </row>
    <row r="1425" spans="3:10" ht="15.75" customHeight="1">
      <c r="C1425" s="1" t="str">
        <f>CONCATENATE(D1425,F1427)</f>
        <v>Renewable Power: Wind Power Generation: OtherMaterial sourcing and resource efficiency</v>
      </c>
      <c r="D1425" s="1" t="s">
        <v>251</v>
      </c>
      <c r="E1425" s="1" t="s">
        <v>6</v>
      </c>
      <c r="F1425" s="1" t="s">
        <v>130</v>
      </c>
      <c r="G1425" s="1">
        <v>0.5</v>
      </c>
      <c r="H1425" s="1">
        <v>0.5</v>
      </c>
      <c r="I1425" s="1" t="e">
        <v>#N/A</v>
      </c>
      <c r="J1425" s="499">
        <v>0.5</v>
      </c>
    </row>
    <row r="1426" spans="3:10" ht="15.75" customHeight="1">
      <c r="C1426" s="1" t="str">
        <f>CONCATENATE(D1426,F1428)</f>
        <v>Social InfrastructureMaterial sourcing and resource efficiency</v>
      </c>
      <c r="D1426" s="1" t="s">
        <v>252</v>
      </c>
      <c r="E1426" s="1" t="s">
        <v>6</v>
      </c>
      <c r="F1426" s="1" t="s">
        <v>130</v>
      </c>
      <c r="G1426" s="1">
        <v>1</v>
      </c>
      <c r="H1426" s="1">
        <v>1</v>
      </c>
      <c r="I1426" s="1" t="e">
        <v>#N/A</v>
      </c>
      <c r="J1426" s="499">
        <v>1</v>
      </c>
    </row>
    <row r="1427" spans="3:10" ht="15.75" customHeight="1">
      <c r="C1427" s="1" t="str">
        <f>CONCATENATE(D1427,F1429)</f>
        <v>Social Infrastructure: Defence ServicesMaterial sourcing and resource efficiency</v>
      </c>
      <c r="D1427" s="1" t="s">
        <v>253</v>
      </c>
      <c r="E1427" s="1" t="s">
        <v>6</v>
      </c>
      <c r="F1427" s="1" t="s">
        <v>130</v>
      </c>
      <c r="G1427" s="1">
        <v>1</v>
      </c>
      <c r="H1427" s="1">
        <v>1</v>
      </c>
      <c r="I1427" s="1" t="e">
        <v>#N/A</v>
      </c>
      <c r="J1427" s="499">
        <v>1</v>
      </c>
    </row>
    <row r="1428" spans="3:10" ht="15.75" customHeight="1">
      <c r="C1428" s="1" t="str">
        <f>CONCATENATE(D1428,F1432)</f>
        <v>Social Infrastructure: Defence Services: Barracks and AccommodationMaterial sourcing and resource efficiency</v>
      </c>
      <c r="D1428" s="1" t="s">
        <v>254</v>
      </c>
      <c r="E1428" s="1" t="s">
        <v>6</v>
      </c>
      <c r="F1428" s="1" t="s">
        <v>130</v>
      </c>
      <c r="G1428" s="1">
        <v>1</v>
      </c>
      <c r="H1428" s="1">
        <v>1</v>
      </c>
      <c r="I1428" s="1" t="e">
        <v>#N/A</v>
      </c>
      <c r="J1428" s="499">
        <v>1</v>
      </c>
    </row>
    <row r="1429" spans="3:10" ht="15.75" customHeight="1">
      <c r="C1429" s="1" t="str">
        <f>CONCATENATE(D1429,F1433)</f>
        <v>Social Infrastructure: Defence Services: OtherMaterial sourcing and resource efficiency</v>
      </c>
      <c r="D1429" s="1" t="s">
        <v>256</v>
      </c>
      <c r="E1429" s="1" t="s">
        <v>6</v>
      </c>
      <c r="F1429" s="1" t="s">
        <v>130</v>
      </c>
      <c r="G1429" s="1">
        <v>1</v>
      </c>
      <c r="H1429" s="1">
        <v>1</v>
      </c>
      <c r="I1429" s="1" t="e">
        <v>#N/A</v>
      </c>
      <c r="J1429" s="499">
        <v>1</v>
      </c>
    </row>
    <row r="1430" spans="3:10" ht="15.75" customHeight="1">
      <c r="C1430" s="1" t="str">
        <f>CONCATENATE(D1430,F1435)</f>
        <v>Social Infrastructure: Defence Services: Strategic Transport and RefuellingMaterial sourcing and resource efficiency</v>
      </c>
      <c r="D1430" s="1" t="s">
        <v>257</v>
      </c>
      <c r="E1430" s="1" t="s">
        <v>6</v>
      </c>
      <c r="F1430" s="1" t="s">
        <v>130</v>
      </c>
      <c r="G1430" s="1">
        <v>1</v>
      </c>
      <c r="H1430" s="1">
        <v>1</v>
      </c>
      <c r="I1430" s="1" t="e">
        <v>#N/A</v>
      </c>
      <c r="J1430" s="499">
        <v>1</v>
      </c>
    </row>
    <row r="1431" spans="3:10" ht="15.75" customHeight="1">
      <c r="C1431" s="1" t="str">
        <f>CONCATENATE(D1431,F1437)</f>
        <v>Social Infrastructure: Defence Services: Training FacilitiesMaterial sourcing and resource efficiency</v>
      </c>
      <c r="D1431" s="1" t="s">
        <v>258</v>
      </c>
      <c r="E1431" s="1" t="s">
        <v>6</v>
      </c>
      <c r="F1431" s="1" t="s">
        <v>130</v>
      </c>
      <c r="G1431" s="1">
        <v>1</v>
      </c>
      <c r="H1431" s="1">
        <v>1</v>
      </c>
      <c r="I1431" s="1" t="e">
        <v>#N/A</v>
      </c>
      <c r="J1431" s="499">
        <v>1</v>
      </c>
    </row>
    <row r="1432" spans="3:10" ht="15.75" customHeight="1">
      <c r="C1432" s="1" t="str">
        <f>CONCATENATE(D1432,F1438)</f>
        <v>Social Infrastructure: Education ServicesMaterial sourcing and resource efficiency</v>
      </c>
      <c r="D1432" s="1" t="s">
        <v>259</v>
      </c>
      <c r="E1432" s="1" t="s">
        <v>6</v>
      </c>
      <c r="F1432" s="1" t="s">
        <v>130</v>
      </c>
      <c r="G1432" s="1">
        <v>1</v>
      </c>
      <c r="H1432" s="1">
        <v>1</v>
      </c>
      <c r="I1432" s="1" t="e">
        <v>#N/A</v>
      </c>
      <c r="J1432" s="499">
        <v>1</v>
      </c>
    </row>
    <row r="1433" spans="3:10" ht="15.75" customHeight="1">
      <c r="C1433" s="1" t="str">
        <f>CONCATENATE(D1433,F1439)</f>
        <v>Social Infrastructure: Education Services: OtherMaterial sourcing and resource efficiency</v>
      </c>
      <c r="D1433" s="1" t="s">
        <v>260</v>
      </c>
      <c r="E1433" s="1" t="s">
        <v>6</v>
      </c>
      <c r="F1433" s="1" t="s">
        <v>130</v>
      </c>
      <c r="G1433" s="1">
        <v>1</v>
      </c>
      <c r="H1433" s="1">
        <v>1</v>
      </c>
      <c r="I1433" s="1" t="e">
        <v>#N/A</v>
      </c>
      <c r="J1433" s="499">
        <v>1</v>
      </c>
    </row>
    <row r="1434" spans="3:10" ht="15.75" customHeight="1">
      <c r="C1434" s="1" t="str">
        <f>CONCATENATE(D1434,F1434)</f>
        <v>Social Infrastructure: Education Services: Schools (Classes and Sports Facilities)Material sourcing and resource efficiency</v>
      </c>
      <c r="D1434" s="1" t="s">
        <v>262</v>
      </c>
      <c r="E1434" s="1" t="s">
        <v>6</v>
      </c>
      <c r="F1434" s="1" t="s">
        <v>130</v>
      </c>
      <c r="G1434" s="1">
        <v>1</v>
      </c>
      <c r="H1434" s="1">
        <v>1</v>
      </c>
      <c r="I1434" s="1" t="e">
        <v>#N/A</v>
      </c>
      <c r="J1434" s="499">
        <v>1</v>
      </c>
    </row>
    <row r="1435" spans="3:10" ht="15.75" customHeight="1">
      <c r="C1435" s="1" t="str">
        <f>CONCATENATE(D1435,F1435)</f>
        <v>Social Infrastructure: Education Services: Student AccommodationMaterial sourcing and resource efficiency</v>
      </c>
      <c r="D1435" s="1" t="s">
        <v>263</v>
      </c>
      <c r="E1435" s="1" t="s">
        <v>6</v>
      </c>
      <c r="F1435" s="1" t="s">
        <v>130</v>
      </c>
      <c r="G1435" s="1">
        <v>1</v>
      </c>
      <c r="H1435" s="1">
        <v>1</v>
      </c>
      <c r="I1435" s="1" t="e">
        <v>#N/A</v>
      </c>
      <c r="J1435" s="499">
        <v>1</v>
      </c>
    </row>
    <row r="1436" spans="3:10" ht="15.75" customHeight="1">
      <c r="C1436" s="1" t="str">
        <f>CONCATENATE(D1436,F1436)</f>
        <v>Social Infrastructure: Education Services: Universities (Classes, Labs, Administration Buildings)Material sourcing and resource efficiency</v>
      </c>
      <c r="D1436" s="1" t="s">
        <v>264</v>
      </c>
      <c r="E1436" s="1" t="s">
        <v>6</v>
      </c>
      <c r="F1436" s="1" t="s">
        <v>130</v>
      </c>
      <c r="G1436" s="1">
        <v>1</v>
      </c>
      <c r="H1436" s="1">
        <v>1</v>
      </c>
      <c r="I1436" s="1" t="e">
        <v>#N/A</v>
      </c>
      <c r="J1436" s="499">
        <v>1</v>
      </c>
    </row>
    <row r="1437" spans="3:10" ht="15.75" customHeight="1">
      <c r="C1437" s="1" t="str">
        <f>CONCATENATE(D1437,F1437)</f>
        <v>Social Infrastructure: Government ServicesMaterial sourcing and resource efficiency</v>
      </c>
      <c r="D1437" s="1" t="s">
        <v>265</v>
      </c>
      <c r="E1437" s="1" t="s">
        <v>6</v>
      </c>
      <c r="F1437" s="1" t="s">
        <v>130</v>
      </c>
      <c r="G1437" s="1">
        <v>1</v>
      </c>
      <c r="H1437" s="1">
        <v>1</v>
      </c>
      <c r="I1437" s="1" t="e">
        <v>#N/A</v>
      </c>
      <c r="J1437" s="499">
        <v>1</v>
      </c>
    </row>
    <row r="1438" spans="3:10" ht="15.75" customHeight="1">
      <c r="C1438" s="1" t="str">
        <f>CONCATENATE(D1438,F1438)</f>
        <v>Social Infrastructure: Government Services: Courts of JusticeMaterial sourcing and resource efficiency</v>
      </c>
      <c r="D1438" s="1" t="s">
        <v>266</v>
      </c>
      <c r="E1438" s="1" t="s">
        <v>6</v>
      </c>
      <c r="F1438" s="1" t="s">
        <v>130</v>
      </c>
      <c r="G1438" s="1">
        <v>1</v>
      </c>
      <c r="H1438" s="1">
        <v>1</v>
      </c>
      <c r="I1438" s="1" t="e">
        <v>#N/A</v>
      </c>
      <c r="J1438" s="499">
        <v>1</v>
      </c>
    </row>
    <row r="1439" spans="3:10" ht="15.75" customHeight="1">
      <c r="C1439" s="1" t="str">
        <f>CONCATENATE(D1439,F1440)</f>
        <v>Social Infrastructure: Government Services: Government Buildings and Office AccommodationMaterial sourcing and resource efficiency</v>
      </c>
      <c r="D1439" s="1" t="s">
        <v>267</v>
      </c>
      <c r="E1439" s="1" t="s">
        <v>6</v>
      </c>
      <c r="F1439" s="1" t="s">
        <v>130</v>
      </c>
      <c r="G1439" s="1">
        <v>1</v>
      </c>
      <c r="H1439" s="1">
        <v>1</v>
      </c>
      <c r="I1439" s="1" t="e">
        <v>#N/A</v>
      </c>
      <c r="J1439" s="499">
        <v>1</v>
      </c>
    </row>
    <row r="1440" spans="3:10" ht="15.75" customHeight="1">
      <c r="C1440" s="1" t="str">
        <f>CONCATENATE(D1440,F1441)</f>
        <v>Social Infrastructure: Government Services: OtherMaterial sourcing and resource efficiency</v>
      </c>
      <c r="D1440" s="1" t="s">
        <v>268</v>
      </c>
      <c r="E1440" s="1" t="s">
        <v>6</v>
      </c>
      <c r="F1440" s="1" t="s">
        <v>130</v>
      </c>
      <c r="G1440" s="1">
        <v>1</v>
      </c>
      <c r="H1440" s="1">
        <v>1</v>
      </c>
      <c r="I1440" s="1" t="e">
        <v>#N/A</v>
      </c>
      <c r="J1440" s="499">
        <v>1</v>
      </c>
    </row>
    <row r="1441" spans="3:10" ht="15.75" customHeight="1">
      <c r="C1441" s="1" t="str">
        <f>CONCATENATE(D1441,F1443)</f>
        <v>Social Infrastructure: Government Services: Police Stations and FacilitiesMaterial sourcing and resource efficiency</v>
      </c>
      <c r="D1441" s="1" t="s">
        <v>270</v>
      </c>
      <c r="E1441" s="1" t="s">
        <v>6</v>
      </c>
      <c r="F1441" s="1" t="s">
        <v>130</v>
      </c>
      <c r="G1441" s="1">
        <v>1</v>
      </c>
      <c r="H1441" s="1">
        <v>1</v>
      </c>
      <c r="I1441" s="1" t="e">
        <v>#N/A</v>
      </c>
      <c r="J1441" s="499">
        <v>1</v>
      </c>
    </row>
    <row r="1442" spans="3:10" ht="15.75" customHeight="1">
      <c r="C1442" s="1" t="str">
        <f>CONCATENATE(D1442,F1444)</f>
        <v>Social Infrastructure: Government Services: PrisonsMaterial sourcing and resource efficiency</v>
      </c>
      <c r="D1442" s="1" t="s">
        <v>271</v>
      </c>
      <c r="E1442" s="1" t="s">
        <v>6</v>
      </c>
      <c r="F1442" s="1" t="s">
        <v>130</v>
      </c>
      <c r="G1442" s="1">
        <v>1</v>
      </c>
      <c r="H1442" s="1">
        <v>1</v>
      </c>
      <c r="I1442" s="1" t="e">
        <v>#N/A</v>
      </c>
      <c r="J1442" s="499">
        <v>1</v>
      </c>
    </row>
    <row r="1443" spans="3:10" ht="15.75" customHeight="1">
      <c r="C1443" s="1" t="str">
        <f>CONCATENATE(D1443,F1445)</f>
        <v>Social Infrastructure: Government Services: Social AccommodationMaterial sourcing and resource efficiency</v>
      </c>
      <c r="D1443" s="1" t="s">
        <v>272</v>
      </c>
      <c r="E1443" s="1" t="s">
        <v>6</v>
      </c>
      <c r="F1443" s="1" t="s">
        <v>130</v>
      </c>
      <c r="G1443" s="1">
        <v>1</v>
      </c>
      <c r="H1443" s="1">
        <v>1</v>
      </c>
      <c r="I1443" s="1" t="e">
        <v>#N/A</v>
      </c>
      <c r="J1443" s="499">
        <v>1</v>
      </c>
    </row>
    <row r="1444" spans="3:10" ht="15.75" customHeight="1">
      <c r="C1444" s="1" t="str">
        <f>CONCATENATE(D1444,F1448)</f>
        <v>Social Infrastructure: Government Services: Street LightingMaterial sourcing and resource efficiency</v>
      </c>
      <c r="D1444" s="1" t="s">
        <v>273</v>
      </c>
      <c r="E1444" s="1" t="s">
        <v>6</v>
      </c>
      <c r="F1444" s="1" t="s">
        <v>130</v>
      </c>
      <c r="G1444" s="1">
        <v>1</v>
      </c>
      <c r="H1444" s="1">
        <v>1</v>
      </c>
      <c r="I1444" s="1" t="e">
        <v>#N/A</v>
      </c>
      <c r="J1444" s="499">
        <v>1</v>
      </c>
    </row>
    <row r="1445" spans="3:10" ht="15.75" customHeight="1">
      <c r="C1445" s="1" t="str">
        <f>CONCATENATE(D1445,F1449)</f>
        <v>Social Infrastructure: Health and Social Care ServicesMaterial sourcing and resource efficiency</v>
      </c>
      <c r="D1445" s="1" t="s">
        <v>274</v>
      </c>
      <c r="E1445" s="1" t="s">
        <v>6</v>
      </c>
      <c r="F1445" s="1" t="s">
        <v>130</v>
      </c>
      <c r="G1445" s="1">
        <v>1</v>
      </c>
      <c r="H1445" s="1">
        <v>1</v>
      </c>
      <c r="I1445" s="1" t="e">
        <v>#N/A</v>
      </c>
      <c r="J1445" s="499">
        <v>1</v>
      </c>
    </row>
    <row r="1446" spans="3:10" ht="15.75" customHeight="1">
      <c r="C1446" s="1" t="str">
        <f>CONCATENATE(D1446,F1451)</f>
        <v>Social Infrastructure: Health and Social Care Services: ClinicsMaterial sourcing and resource efficiency</v>
      </c>
      <c r="D1446" s="1" t="s">
        <v>276</v>
      </c>
      <c r="E1446" s="1" t="s">
        <v>6</v>
      </c>
      <c r="F1446" s="1" t="s">
        <v>130</v>
      </c>
      <c r="G1446" s="1">
        <v>1</v>
      </c>
      <c r="H1446" s="1">
        <v>1</v>
      </c>
      <c r="I1446" s="1" t="e">
        <v>#N/A</v>
      </c>
      <c r="J1446" s="499">
        <v>1</v>
      </c>
    </row>
    <row r="1447" spans="3:10" ht="15.75" customHeight="1">
      <c r="C1447" s="1" t="str">
        <f>CONCATENATE(D1447,F1453)</f>
        <v>Social Infrastructure: Health and Social Care Services: CrematoriumMaterial sourcing and resource efficiency</v>
      </c>
      <c r="D1447" s="1" t="s">
        <v>278</v>
      </c>
      <c r="F1447" s="1" t="s">
        <v>130</v>
      </c>
      <c r="H1447" s="1">
        <v>1</v>
      </c>
      <c r="I1447" s="1" t="e">
        <v>#N/A</v>
      </c>
      <c r="J1447" s="499">
        <v>1</v>
      </c>
    </row>
    <row r="1448" spans="3:10" ht="15.75" customHeight="1">
      <c r="C1448" s="1" t="str">
        <f>CONCATENATE(D1448,F1454)</f>
        <v>Social Infrastructure: Health and Social Care Services: HospitalsMaterial sourcing and resource efficiency</v>
      </c>
      <c r="D1448" s="1" t="s">
        <v>280</v>
      </c>
      <c r="E1448" s="1" t="s">
        <v>6</v>
      </c>
      <c r="F1448" s="1" t="s">
        <v>130</v>
      </c>
      <c r="G1448" s="1">
        <v>1</v>
      </c>
      <c r="H1448" s="1">
        <v>1</v>
      </c>
      <c r="I1448" s="1" t="e">
        <v>#N/A</v>
      </c>
      <c r="J1448" s="499">
        <v>1</v>
      </c>
    </row>
    <row r="1449" spans="3:10" ht="15.75" customHeight="1">
      <c r="C1449" s="1" t="str">
        <f>CONCATENATE(D1449,F1455)</f>
        <v>Social Infrastructure: Health and Social Care Services: OtherMaterial sourcing and resource efficiency</v>
      </c>
      <c r="D1449" s="1" t="s">
        <v>281</v>
      </c>
      <c r="E1449" s="1" t="s">
        <v>6</v>
      </c>
      <c r="F1449" s="1" t="s">
        <v>130</v>
      </c>
      <c r="G1449" s="1">
        <v>1</v>
      </c>
      <c r="H1449" s="1">
        <v>1</v>
      </c>
      <c r="I1449" s="1" t="e">
        <v>#N/A</v>
      </c>
      <c r="J1449" s="499">
        <v>1</v>
      </c>
    </row>
    <row r="1450" spans="3:10" ht="15.75" customHeight="1">
      <c r="C1450" s="1" t="str">
        <f t="shared" ref="C1450:C1626" si="35">CONCATENATE(D1450,F1450)</f>
        <v>Social Infrastructure: Health and Social Care Services: Residential and Assisted LivingMaterial sourcing and resource efficiency</v>
      </c>
      <c r="D1450" s="1" t="s">
        <v>282</v>
      </c>
      <c r="E1450" s="1" t="s">
        <v>6</v>
      </c>
      <c r="F1450" s="1" t="s">
        <v>130</v>
      </c>
      <c r="G1450" s="1">
        <v>1</v>
      </c>
      <c r="H1450" s="1">
        <v>1</v>
      </c>
      <c r="I1450" s="1" t="e">
        <v>#N/A</v>
      </c>
      <c r="J1450" s="499">
        <v>1</v>
      </c>
    </row>
    <row r="1451" spans="3:10" ht="15.75" customHeight="1">
      <c r="C1451" s="1" t="str">
        <f t="shared" si="35"/>
        <v>Social Infrastructure: Other: Material sourcing and resource efficiency</v>
      </c>
      <c r="D1451" s="1" t="s">
        <v>769</v>
      </c>
      <c r="E1451" s="1" t="s">
        <v>6</v>
      </c>
      <c r="F1451" s="1" t="s">
        <v>130</v>
      </c>
      <c r="G1451" s="1">
        <v>1</v>
      </c>
      <c r="H1451" s="1">
        <v>1</v>
      </c>
      <c r="I1451" s="1" t="e">
        <v>#N/A</v>
      </c>
      <c r="J1451" s="499">
        <v>1</v>
      </c>
    </row>
    <row r="1452" spans="3:10" ht="15.75" customHeight="1">
      <c r="C1452" s="1" t="str">
        <f t="shared" si="35"/>
        <v>Social Infrastructure: Recreational FacilitiesMaterial sourcing and resource efficiency</v>
      </c>
      <c r="D1452" s="1" t="s">
        <v>285</v>
      </c>
      <c r="E1452" s="1" t="s">
        <v>6</v>
      </c>
      <c r="F1452" s="1" t="s">
        <v>130</v>
      </c>
      <c r="G1452" s="1">
        <v>1</v>
      </c>
      <c r="H1452" s="1">
        <v>1</v>
      </c>
      <c r="I1452" s="1" t="e">
        <v>#N/A</v>
      </c>
      <c r="J1452" s="499">
        <v>1</v>
      </c>
    </row>
    <row r="1453" spans="3:10" ht="15.75" customHeight="1">
      <c r="C1453" s="1" t="str">
        <f t="shared" si="35"/>
        <v>Social Infrastructure: Recreational Facilities: Amusement ParksMaterial sourcing and resource efficiency</v>
      </c>
      <c r="D1453" s="1" t="s">
        <v>286</v>
      </c>
      <c r="E1453" s="1" t="s">
        <v>6</v>
      </c>
      <c r="F1453" s="1" t="s">
        <v>130</v>
      </c>
      <c r="G1453" s="1">
        <v>1</v>
      </c>
      <c r="H1453" s="1">
        <v>1</v>
      </c>
      <c r="I1453" s="1" t="e">
        <v>#N/A</v>
      </c>
      <c r="J1453" s="499">
        <v>1</v>
      </c>
    </row>
    <row r="1454" spans="3:10" ht="15.75" customHeight="1">
      <c r="C1454" s="1" t="str">
        <f t="shared" si="35"/>
        <v>Social Infrastructure: Recreational Facilities: Arts, Libraries and MuseumsMaterial sourcing and resource efficiency</v>
      </c>
      <c r="D1454" s="1" t="s">
        <v>288</v>
      </c>
      <c r="E1454" s="1" t="s">
        <v>6</v>
      </c>
      <c r="F1454" s="1" t="s">
        <v>130</v>
      </c>
      <c r="G1454" s="1">
        <v>1</v>
      </c>
      <c r="H1454" s="1">
        <v>1</v>
      </c>
      <c r="I1454" s="1" t="e">
        <v>#N/A</v>
      </c>
      <c r="J1454" s="499">
        <v>1</v>
      </c>
    </row>
    <row r="1455" spans="3:10" ht="15.75" customHeight="1">
      <c r="C1455" s="1" t="str">
        <f t="shared" si="35"/>
        <v>Social Infrastructure: Recreational Facilities: Convention and Exhibition CentersMaterial sourcing and resource efficiency</v>
      </c>
      <c r="D1455" s="1" t="s">
        <v>289</v>
      </c>
      <c r="E1455" s="1" t="s">
        <v>6</v>
      </c>
      <c r="F1455" s="1" t="s">
        <v>130</v>
      </c>
      <c r="G1455" s="1">
        <v>1</v>
      </c>
      <c r="H1455" s="1">
        <v>1</v>
      </c>
      <c r="I1455" s="1" t="e">
        <v>#N/A</v>
      </c>
      <c r="J1455" s="499">
        <v>1</v>
      </c>
    </row>
    <row r="1456" spans="3:10" ht="15.75" customHeight="1">
      <c r="C1456" s="1" t="str">
        <f t="shared" si="35"/>
        <v>Social Infrastructure: Recreational Facilities: OtherMaterial sourcing and resource efficiency</v>
      </c>
      <c r="D1456" s="1" t="s">
        <v>291</v>
      </c>
      <c r="E1456" s="1" t="s">
        <v>6</v>
      </c>
      <c r="F1456" s="1" t="s">
        <v>130</v>
      </c>
      <c r="G1456" s="1">
        <v>1</v>
      </c>
      <c r="H1456" s="1">
        <v>1</v>
      </c>
      <c r="I1456" s="1" t="e">
        <v>#N/A</v>
      </c>
      <c r="J1456" s="499">
        <v>1</v>
      </c>
    </row>
    <row r="1457" spans="3:10" ht="15.75" customHeight="1">
      <c r="C1457" s="1" t="str">
        <f t="shared" si="35"/>
        <v>Social Infrastructure: Recreational Facilities: Public Parks and gardensMaterial sourcing and resource efficiency</v>
      </c>
      <c r="D1457" s="1" t="s">
        <v>292</v>
      </c>
      <c r="E1457" s="1" t="s">
        <v>6</v>
      </c>
      <c r="F1457" s="1" t="s">
        <v>130</v>
      </c>
      <c r="G1457" s="1">
        <v>1</v>
      </c>
      <c r="H1457" s="1">
        <v>1</v>
      </c>
      <c r="I1457" s="1" t="e">
        <v>#N/A</v>
      </c>
      <c r="J1457" s="499">
        <v>1</v>
      </c>
    </row>
    <row r="1458" spans="3:10" ht="15.75" customHeight="1">
      <c r="C1458" s="1" t="str">
        <f t="shared" si="35"/>
        <v>Social Infrastructure: Recreational Facilities: Stadiums and Sports CentersMaterial sourcing and resource efficiency</v>
      </c>
      <c r="D1458" s="1" t="s">
        <v>293</v>
      </c>
      <c r="E1458" s="1" t="s">
        <v>6</v>
      </c>
      <c r="F1458" s="1" t="s">
        <v>130</v>
      </c>
      <c r="G1458" s="1">
        <v>1</v>
      </c>
      <c r="H1458" s="1">
        <v>1</v>
      </c>
      <c r="I1458" s="1" t="e">
        <v>#N/A</v>
      </c>
      <c r="J1458" s="499">
        <v>1</v>
      </c>
    </row>
    <row r="1459" spans="3:10" ht="15.75" customHeight="1">
      <c r="C1459" s="1" t="str">
        <f t="shared" si="35"/>
        <v>TransportMaterial sourcing and resource efficiency</v>
      </c>
      <c r="D1459" s="1" t="s">
        <v>294</v>
      </c>
      <c r="E1459" s="1" t="s">
        <v>6</v>
      </c>
      <c r="F1459" s="1" t="s">
        <v>130</v>
      </c>
      <c r="G1459" s="1">
        <v>1</v>
      </c>
      <c r="H1459" s="1">
        <v>1</v>
      </c>
      <c r="I1459" s="1" t="e">
        <v>#N/A</v>
      </c>
      <c r="J1459" s="499">
        <v>1</v>
      </c>
    </row>
    <row r="1460" spans="3:10" ht="15.75" customHeight="1">
      <c r="C1460" s="1" t="str">
        <f t="shared" si="35"/>
        <v>Transport: Airport CompaniesMaterial sourcing and resource efficiency</v>
      </c>
      <c r="D1460" s="1" t="s">
        <v>296</v>
      </c>
      <c r="E1460" s="1" t="s">
        <v>6</v>
      </c>
      <c r="F1460" s="1" t="s">
        <v>130</v>
      </c>
      <c r="G1460" s="1">
        <v>1</v>
      </c>
      <c r="H1460" s="1">
        <v>1</v>
      </c>
      <c r="I1460" s="1" t="e">
        <v>#N/A</v>
      </c>
      <c r="J1460" s="499">
        <v>1</v>
      </c>
    </row>
    <row r="1461" spans="3:10" ht="15.75" customHeight="1">
      <c r="C1461" s="1" t="str">
        <f t="shared" si="35"/>
        <v>Transport: Airport Companies: AirportMaterial sourcing and resource efficiency</v>
      </c>
      <c r="D1461" s="1" t="s">
        <v>297</v>
      </c>
      <c r="E1461" s="1" t="s">
        <v>6</v>
      </c>
      <c r="F1461" s="1" t="s">
        <v>130</v>
      </c>
      <c r="G1461" s="1">
        <v>1</v>
      </c>
      <c r="H1461" s="1">
        <v>1</v>
      </c>
      <c r="I1461" s="1" t="e">
        <v>#N/A</v>
      </c>
      <c r="J1461" s="499">
        <v>1</v>
      </c>
    </row>
    <row r="1462" spans="3:10" ht="15.75" customHeight="1">
      <c r="C1462" s="1" t="str">
        <f t="shared" si="35"/>
        <v>Transport: Airport Companies: OtherMaterial sourcing and resource efficiency</v>
      </c>
      <c r="D1462" s="1" t="s">
        <v>298</v>
      </c>
      <c r="E1462" s="1" t="s">
        <v>6</v>
      </c>
      <c r="F1462" s="1" t="s">
        <v>130</v>
      </c>
      <c r="G1462" s="1">
        <v>1</v>
      </c>
      <c r="H1462" s="1">
        <v>1</v>
      </c>
      <c r="I1462" s="1" t="e">
        <v>#N/A</v>
      </c>
      <c r="J1462" s="499">
        <v>1</v>
      </c>
    </row>
    <row r="1463" spans="3:10" ht="15.75" customHeight="1">
      <c r="C1463" s="1" t="str">
        <f t="shared" si="35"/>
        <v>Transport: Car Park CompaniesMaterial sourcing and resource efficiency</v>
      </c>
      <c r="D1463" s="1" t="s">
        <v>300</v>
      </c>
      <c r="E1463" s="1" t="s">
        <v>6</v>
      </c>
      <c r="F1463" s="1" t="s">
        <v>130</v>
      </c>
      <c r="G1463" s="1">
        <v>1</v>
      </c>
      <c r="H1463" s="1">
        <v>1</v>
      </c>
      <c r="I1463" s="1" t="e">
        <v>#N/A</v>
      </c>
      <c r="J1463" s="499">
        <v>1</v>
      </c>
    </row>
    <row r="1464" spans="3:10" ht="15.75" customHeight="1">
      <c r="C1464" s="1" t="str">
        <f t="shared" si="35"/>
        <v>Transport: Car Park Companies: Car ParkMaterial sourcing and resource efficiency</v>
      </c>
      <c r="D1464" s="1" t="s">
        <v>301</v>
      </c>
      <c r="E1464" s="1" t="s">
        <v>6</v>
      </c>
      <c r="F1464" s="1" t="s">
        <v>130</v>
      </c>
      <c r="G1464" s="1">
        <v>1</v>
      </c>
      <c r="H1464" s="1">
        <v>1</v>
      </c>
      <c r="I1464" s="1" t="e">
        <v>#N/A</v>
      </c>
      <c r="J1464" s="499">
        <v>1</v>
      </c>
    </row>
    <row r="1465" spans="3:10" ht="15.75" customHeight="1">
      <c r="C1465" s="1" t="str">
        <f t="shared" si="35"/>
        <v>Transport: Car Park Companies: OtherMaterial sourcing and resource efficiency</v>
      </c>
      <c r="D1465" s="1" t="s">
        <v>302</v>
      </c>
      <c r="E1465" s="1" t="s">
        <v>6</v>
      </c>
      <c r="F1465" s="1" t="s">
        <v>130</v>
      </c>
      <c r="G1465" s="1">
        <v>1</v>
      </c>
      <c r="H1465" s="1">
        <v>1</v>
      </c>
      <c r="I1465" s="1" t="e">
        <v>#N/A</v>
      </c>
      <c r="J1465" s="499">
        <v>1</v>
      </c>
    </row>
    <row r="1466" spans="3:10" ht="15.75" customHeight="1">
      <c r="C1466" s="1" t="str">
        <f t="shared" si="35"/>
        <v>Transport: Other: Material sourcing and resource efficiency</v>
      </c>
      <c r="D1466" s="1" t="s">
        <v>770</v>
      </c>
      <c r="E1466" s="1" t="s">
        <v>6</v>
      </c>
      <c r="F1466" s="1" t="s">
        <v>130</v>
      </c>
      <c r="G1466" s="1">
        <v>1</v>
      </c>
      <c r="H1466" s="1">
        <v>1</v>
      </c>
      <c r="I1466" s="1" t="e">
        <v>#N/A</v>
      </c>
      <c r="J1466" s="499">
        <v>1</v>
      </c>
    </row>
    <row r="1467" spans="3:10" ht="15.75" customHeight="1">
      <c r="C1467" s="1" t="str">
        <f t="shared" si="35"/>
        <v>Transport: Other TransportMaterial sourcing and resource efficiency</v>
      </c>
      <c r="D1467" s="451" t="s">
        <v>303</v>
      </c>
      <c r="E1467" s="1" t="s">
        <v>6</v>
      </c>
      <c r="F1467" s="1" t="s">
        <v>130</v>
      </c>
      <c r="G1467" s="1">
        <v>1</v>
      </c>
      <c r="H1467" s="1">
        <v>1</v>
      </c>
      <c r="I1467" s="1" t="e">
        <v>#N/A</v>
      </c>
      <c r="J1467" s="499">
        <v>1</v>
      </c>
    </row>
    <row r="1468" spans="3:10" ht="15.75" customHeight="1">
      <c r="C1468" s="1" t="str">
        <f t="shared" si="35"/>
        <v>Transport: Water Transport Companies: Inland Water TransportMaterial sourcing and resource efficiency</v>
      </c>
      <c r="D1468" s="453" t="s">
        <v>2076</v>
      </c>
      <c r="E1468" s="1" t="s">
        <v>6</v>
      </c>
      <c r="F1468" s="1" t="s">
        <v>130</v>
      </c>
      <c r="G1468" s="1">
        <v>1</v>
      </c>
      <c r="H1468" s="1">
        <v>1</v>
      </c>
      <c r="I1468" s="1" t="e">
        <v>#N/A</v>
      </c>
      <c r="J1468" s="499">
        <v>1</v>
      </c>
    </row>
    <row r="1469" spans="3:10" ht="15.75" customHeight="1">
      <c r="C1469" s="1" t="str">
        <f t="shared" si="35"/>
        <v>Transport: Other Transport: IntermodalMaterial sourcing and resource efficiency</v>
      </c>
      <c r="D1469" s="1" t="s">
        <v>304</v>
      </c>
      <c r="E1469" s="1" t="s">
        <v>6</v>
      </c>
      <c r="F1469" s="1" t="s">
        <v>130</v>
      </c>
      <c r="G1469" s="1">
        <v>1</v>
      </c>
      <c r="H1469" s="1">
        <v>1</v>
      </c>
      <c r="I1469" s="1" t="e">
        <v>#N/A</v>
      </c>
      <c r="J1469" s="499">
        <v>1</v>
      </c>
    </row>
    <row r="1470" spans="3:10" ht="15.75" customHeight="1">
      <c r="C1470" s="1" t="str">
        <f t="shared" si="35"/>
        <v>Transport: Other Transport: OtherMaterial sourcing and resource efficiency</v>
      </c>
      <c r="D1470" s="1" t="s">
        <v>305</v>
      </c>
      <c r="E1470" s="1" t="s">
        <v>6</v>
      </c>
      <c r="F1470" s="1" t="s">
        <v>130</v>
      </c>
      <c r="G1470" s="1">
        <v>1</v>
      </c>
      <c r="H1470" s="1">
        <v>1</v>
      </c>
      <c r="I1470" s="1" t="e">
        <v>#N/A</v>
      </c>
      <c r="J1470" s="499">
        <v>1</v>
      </c>
    </row>
    <row r="1471" spans="3:10" ht="15.75" customHeight="1">
      <c r="C1471" s="1" t="str">
        <f t="shared" si="35"/>
        <v>Transport: Other Transport: Sea and Coastal ShippingMaterial sourcing and resource efficiency</v>
      </c>
      <c r="D1471" s="1" t="s">
        <v>48</v>
      </c>
      <c r="E1471" s="1" t="s">
        <v>6</v>
      </c>
      <c r="F1471" s="1" t="s">
        <v>130</v>
      </c>
      <c r="G1471" s="1">
        <v>1</v>
      </c>
      <c r="H1471" s="1">
        <v>1</v>
      </c>
      <c r="I1471" s="1" t="e">
        <v>#N/A</v>
      </c>
      <c r="J1471" s="499">
        <v>1</v>
      </c>
    </row>
    <row r="1472" spans="3:10" ht="15.75" customHeight="1">
      <c r="C1472" s="1" t="str">
        <f t="shared" si="35"/>
        <v>Transport: Port CompaniesMaterial sourcing and resource efficiency</v>
      </c>
      <c r="D1472" s="1" t="s">
        <v>306</v>
      </c>
      <c r="E1472" s="1" t="s">
        <v>6</v>
      </c>
      <c r="F1472" s="1" t="s">
        <v>130</v>
      </c>
      <c r="G1472" s="1">
        <v>1</v>
      </c>
      <c r="H1472" s="1">
        <v>1</v>
      </c>
      <c r="I1472" s="1" t="e">
        <v>#N/A</v>
      </c>
      <c r="J1472" s="499">
        <v>1</v>
      </c>
    </row>
    <row r="1473" spans="3:10" ht="15.75" customHeight="1">
      <c r="C1473" s="1" t="str">
        <f t="shared" si="35"/>
        <v>Transport: Port Companies: Bulk Goods PortMaterial sourcing and resource efficiency</v>
      </c>
      <c r="D1473" s="1" t="s">
        <v>307</v>
      </c>
      <c r="E1473" s="1" t="s">
        <v>6</v>
      </c>
      <c r="F1473" s="1" t="s">
        <v>130</v>
      </c>
      <c r="G1473" s="1">
        <v>1</v>
      </c>
      <c r="H1473" s="1">
        <v>1</v>
      </c>
      <c r="I1473" s="1" t="e">
        <v>#N/A</v>
      </c>
      <c r="J1473" s="499">
        <v>1</v>
      </c>
    </row>
    <row r="1474" spans="3:10" ht="15.75" customHeight="1">
      <c r="C1474" s="1" t="str">
        <f t="shared" si="35"/>
        <v>Transport: Port Companies: Container PortMaterial sourcing and resource efficiency</v>
      </c>
      <c r="D1474" s="1" t="s">
        <v>308</v>
      </c>
      <c r="E1474" s="1" t="s">
        <v>6</v>
      </c>
      <c r="F1474" s="1" t="s">
        <v>130</v>
      </c>
      <c r="G1474" s="1">
        <v>1</v>
      </c>
      <c r="H1474" s="1">
        <v>1</v>
      </c>
      <c r="I1474" s="1" t="e">
        <v>#N/A</v>
      </c>
      <c r="J1474" s="499">
        <v>1</v>
      </c>
    </row>
    <row r="1475" spans="3:10" ht="15.75" customHeight="1">
      <c r="C1475" s="1" t="str">
        <f t="shared" si="35"/>
        <v>Transport: Port Companies: Landlord PortMaterial sourcing and resource efficiency</v>
      </c>
      <c r="D1475" s="461" t="s">
        <v>309</v>
      </c>
      <c r="F1475" s="1" t="s">
        <v>130</v>
      </c>
      <c r="H1475" s="1" t="e">
        <f>VLOOKUP(D1475,#REF!,7,FALSE)</f>
        <v>#REF!</v>
      </c>
      <c r="I1475" s="1" t="e">
        <v>#N/A</v>
      </c>
      <c r="J1475" s="499">
        <v>1</v>
      </c>
    </row>
    <row r="1476" spans="3:10" ht="15.75" customHeight="1">
      <c r="C1476" s="1" t="str">
        <f t="shared" si="35"/>
        <v>Transport: Port Companies: Other PortMaterial sourcing and resource efficiency</v>
      </c>
      <c r="D1476" s="1" t="s">
        <v>310</v>
      </c>
      <c r="E1476" s="1" t="s">
        <v>6</v>
      </c>
      <c r="F1476" s="1" t="s">
        <v>130</v>
      </c>
      <c r="G1476" s="1">
        <v>1</v>
      </c>
      <c r="H1476" s="1">
        <v>1</v>
      </c>
      <c r="I1476" s="1" t="e">
        <v>#N/A</v>
      </c>
      <c r="J1476" s="499">
        <v>1</v>
      </c>
    </row>
    <row r="1477" spans="3:10" ht="15.75" customHeight="1">
      <c r="C1477" s="1" t="str">
        <f t="shared" si="35"/>
        <v>Transport: Port Companies: Tool PortMaterial sourcing and resource efficiency</v>
      </c>
      <c r="D1477" s="1" t="s">
        <v>311</v>
      </c>
      <c r="E1477" s="1" t="s">
        <v>6</v>
      </c>
      <c r="F1477" s="1" t="s">
        <v>130</v>
      </c>
      <c r="G1477" s="1">
        <v>1</v>
      </c>
      <c r="H1477" s="1">
        <v>1</v>
      </c>
      <c r="I1477" s="1" t="e">
        <v>#N/A</v>
      </c>
      <c r="J1477" s="499">
        <v>1</v>
      </c>
    </row>
    <row r="1478" spans="3:10" ht="15.75" customHeight="1">
      <c r="C1478" s="1" t="str">
        <f t="shared" si="35"/>
        <v>Transport: Rail CompaniesMaterial sourcing and resource efficiency</v>
      </c>
      <c r="D1478" s="1" t="s">
        <v>312</v>
      </c>
      <c r="E1478" s="1" t="s">
        <v>6</v>
      </c>
      <c r="F1478" s="1" t="s">
        <v>130</v>
      </c>
      <c r="G1478" s="1">
        <v>1</v>
      </c>
      <c r="H1478" s="1">
        <v>1</v>
      </c>
      <c r="I1478" s="1" t="e">
        <v>#N/A</v>
      </c>
      <c r="J1478" s="499">
        <v>1</v>
      </c>
    </row>
    <row r="1479" spans="3:10" ht="15.75" customHeight="1">
      <c r="C1479" s="1" t="str">
        <f t="shared" si="35"/>
        <v>Transport: Rail Companies: Freight Rail Rolling StockMaterial sourcing and resource efficiency</v>
      </c>
      <c r="D1479" s="1" t="s">
        <v>313</v>
      </c>
      <c r="F1479" s="1" t="s">
        <v>130</v>
      </c>
      <c r="H1479" s="1">
        <v>1</v>
      </c>
      <c r="I1479" s="1" t="e">
        <v>#N/A</v>
      </c>
      <c r="J1479" s="499">
        <v>1</v>
      </c>
    </row>
    <row r="1480" spans="3:10" ht="15.75" customHeight="1">
      <c r="C1480" s="1" t="str">
        <f t="shared" si="35"/>
        <v>Transport: Rail Companies: Heavy Rail LinesMaterial sourcing and resource efficiency</v>
      </c>
      <c r="D1480" s="1" t="s">
        <v>314</v>
      </c>
      <c r="E1480" s="1" t="s">
        <v>6</v>
      </c>
      <c r="F1480" s="1" t="s">
        <v>130</v>
      </c>
      <c r="G1480" s="1">
        <v>1</v>
      </c>
      <c r="H1480" s="1">
        <v>1</v>
      </c>
      <c r="I1480" s="1" t="e">
        <v>#N/A</v>
      </c>
      <c r="J1480" s="499">
        <v>1</v>
      </c>
    </row>
    <row r="1481" spans="3:10" ht="15.75" customHeight="1">
      <c r="C1481" s="1" t="str">
        <f t="shared" si="35"/>
        <v>Transport: Rail Companies: High Speed Rail LinesMaterial sourcing and resource efficiency</v>
      </c>
      <c r="D1481" s="1" t="s">
        <v>316</v>
      </c>
      <c r="F1481" s="1" t="s">
        <v>130</v>
      </c>
      <c r="H1481" s="1">
        <v>1</v>
      </c>
      <c r="I1481" s="1" t="e">
        <v>#N/A</v>
      </c>
      <c r="J1481" s="499">
        <v>1</v>
      </c>
    </row>
    <row r="1482" spans="3:10" ht="15.75" customHeight="1">
      <c r="C1482" s="1" t="str">
        <f t="shared" si="35"/>
        <v>Transport: Rail Companies: OtherMaterial sourcing and resource efficiency</v>
      </c>
      <c r="D1482" s="1" t="s">
        <v>317</v>
      </c>
      <c r="E1482" s="1" t="s">
        <v>6</v>
      </c>
      <c r="F1482" s="1" t="s">
        <v>130</v>
      </c>
      <c r="G1482" s="1">
        <v>1</v>
      </c>
      <c r="H1482" s="1">
        <v>1</v>
      </c>
      <c r="I1482" s="1" t="e">
        <v>#N/A</v>
      </c>
      <c r="J1482" s="499">
        <v>1</v>
      </c>
    </row>
    <row r="1483" spans="3:10" ht="15.75" customHeight="1">
      <c r="C1483" s="1" t="str">
        <f t="shared" si="35"/>
        <v>Transport: Rail Companies: Passenger Rail Rolling StockMaterial sourcing and resource efficiency</v>
      </c>
      <c r="D1483" s="1" t="s">
        <v>319</v>
      </c>
      <c r="F1483" s="1" t="s">
        <v>130</v>
      </c>
      <c r="H1483" s="1">
        <v>1</v>
      </c>
      <c r="I1483" s="1" t="e">
        <v>#N/A</v>
      </c>
      <c r="J1483" s="499">
        <v>1</v>
      </c>
    </row>
    <row r="1484" spans="3:10" ht="15.75" customHeight="1">
      <c r="C1484" s="1" t="str">
        <f t="shared" si="35"/>
        <v>Transport: Rail Companies: Rail FreightMaterial sourcing and resource efficiency</v>
      </c>
      <c r="D1484" s="1" t="s">
        <v>320</v>
      </c>
      <c r="E1484" s="1" t="s">
        <v>6</v>
      </c>
      <c r="F1484" s="1" t="s">
        <v>130</v>
      </c>
      <c r="G1484" s="1">
        <v>1</v>
      </c>
      <c r="H1484" s="1">
        <v>1</v>
      </c>
      <c r="I1484" s="1" t="e">
        <v>#N/A</v>
      </c>
      <c r="J1484" s="499">
        <v>1</v>
      </c>
    </row>
    <row r="1485" spans="3:10" ht="15.75" customHeight="1">
      <c r="C1485" s="1" t="str">
        <f t="shared" si="35"/>
        <v>Transport: Road CompaniesMaterial sourcing and resource efficiency</v>
      </c>
      <c r="D1485" s="1" t="s">
        <v>321</v>
      </c>
      <c r="E1485" s="1" t="s">
        <v>6</v>
      </c>
      <c r="F1485" s="1" t="s">
        <v>130</v>
      </c>
      <c r="G1485" s="1">
        <v>1</v>
      </c>
      <c r="H1485" s="1">
        <v>1</v>
      </c>
      <c r="I1485" s="1" t="e">
        <v>#N/A</v>
      </c>
      <c r="J1485" s="499">
        <v>1</v>
      </c>
    </row>
    <row r="1486" spans="3:10" ht="15.75" customHeight="1">
      <c r="C1486" s="1" t="str">
        <f t="shared" si="35"/>
        <v>Transport: Road Companies: Dual-Carriage Way RoadsMaterial sourcing and resource efficiency</v>
      </c>
      <c r="D1486" s="451" t="s">
        <v>322</v>
      </c>
      <c r="E1486" s="1" t="s">
        <v>6</v>
      </c>
      <c r="F1486" s="1" t="s">
        <v>130</v>
      </c>
      <c r="G1486" s="1">
        <v>1</v>
      </c>
      <c r="H1486" s="1">
        <v>1</v>
      </c>
      <c r="I1486" s="1" t="e">
        <v>#N/A</v>
      </c>
      <c r="J1486" s="499">
        <v>1</v>
      </c>
    </row>
    <row r="1487" spans="3:10" ht="15.75" customHeight="1">
      <c r="C1487" s="1" t="str">
        <f t="shared" si="35"/>
        <v>Transport: Road Companies: Motorway NetworkMaterial sourcing and resource efficiency</v>
      </c>
      <c r="D1487" s="451" t="s">
        <v>323</v>
      </c>
      <c r="E1487" s="1" t="s">
        <v>6</v>
      </c>
      <c r="F1487" s="1" t="s">
        <v>130</v>
      </c>
      <c r="G1487" s="1">
        <v>1</v>
      </c>
      <c r="H1487" s="1">
        <v>1</v>
      </c>
      <c r="I1487" s="1" t="e">
        <v>#N/A</v>
      </c>
      <c r="J1487" s="499">
        <v>1</v>
      </c>
    </row>
    <row r="1488" spans="3:10" ht="15.75" customHeight="1">
      <c r="C1488" s="1" t="str">
        <f t="shared" si="35"/>
        <v>Transport: Road Companies: MotorwaysMaterial sourcing and resource efficiency</v>
      </c>
      <c r="D1488" s="451" t="s">
        <v>324</v>
      </c>
      <c r="E1488" s="1" t="s">
        <v>6</v>
      </c>
      <c r="F1488" s="1" t="s">
        <v>130</v>
      </c>
      <c r="G1488" s="1">
        <v>1</v>
      </c>
      <c r="H1488" s="1">
        <v>1</v>
      </c>
      <c r="I1488" s="1" t="e">
        <v>#N/A</v>
      </c>
      <c r="J1488" s="499">
        <v>1</v>
      </c>
    </row>
    <row r="1489" spans="3:10" ht="15.75" customHeight="1">
      <c r="C1489" s="1" t="str">
        <f t="shared" si="35"/>
        <v>Transport: Road Companies: OtherMaterial sourcing and resource efficiency</v>
      </c>
      <c r="D1489" s="1" t="s">
        <v>325</v>
      </c>
      <c r="E1489" s="1" t="s">
        <v>6</v>
      </c>
      <c r="F1489" s="1" t="s">
        <v>130</v>
      </c>
      <c r="G1489" s="1">
        <v>1</v>
      </c>
      <c r="H1489" s="1">
        <v>1</v>
      </c>
      <c r="I1489" s="1" t="e">
        <v>#N/A</v>
      </c>
      <c r="J1489" s="499">
        <v>1</v>
      </c>
    </row>
    <row r="1490" spans="3:10" ht="15.75" customHeight="1">
      <c r="C1490" s="1" t="str">
        <f t="shared" si="35"/>
        <v>Transport: Road Companies: Stand-Alone BridgesMaterial sourcing and resource efficiency</v>
      </c>
      <c r="D1490" s="1" t="s">
        <v>326</v>
      </c>
      <c r="E1490" s="1" t="s">
        <v>6</v>
      </c>
      <c r="F1490" s="1" t="s">
        <v>130</v>
      </c>
      <c r="G1490" s="1">
        <v>1</v>
      </c>
      <c r="H1490" s="1">
        <v>1</v>
      </c>
      <c r="I1490" s="1" t="e">
        <v>#N/A</v>
      </c>
      <c r="J1490" s="499">
        <v>1</v>
      </c>
    </row>
    <row r="1491" spans="3:10" ht="15.75" customHeight="1">
      <c r="C1491" s="1" t="str">
        <f t="shared" si="35"/>
        <v>Transport: Road Companies: Stand-Alone TunnelsMaterial sourcing and resource efficiency</v>
      </c>
      <c r="D1491" s="1" t="s">
        <v>327</v>
      </c>
      <c r="E1491" s="1" t="s">
        <v>6</v>
      </c>
      <c r="F1491" s="1" t="s">
        <v>130</v>
      </c>
      <c r="G1491" s="1">
        <v>1</v>
      </c>
      <c r="H1491" s="1">
        <v>1</v>
      </c>
      <c r="I1491" s="1" t="e">
        <v>#N/A</v>
      </c>
      <c r="J1491" s="499">
        <v>1</v>
      </c>
    </row>
    <row r="1492" spans="3:10" ht="15.75" customHeight="1">
      <c r="C1492" s="1" t="str">
        <f t="shared" si="35"/>
        <v>Transport: Urban Commuter CompaniesMaterial sourcing and resource efficiency</v>
      </c>
      <c r="D1492" s="1" t="s">
        <v>328</v>
      </c>
      <c r="E1492" s="1" t="s">
        <v>6</v>
      </c>
      <c r="F1492" s="1" t="s">
        <v>130</v>
      </c>
      <c r="G1492" s="1">
        <v>1</v>
      </c>
      <c r="H1492" s="1">
        <v>1</v>
      </c>
      <c r="I1492" s="1" t="e">
        <v>#N/A</v>
      </c>
      <c r="J1492" s="499">
        <v>1</v>
      </c>
    </row>
    <row r="1493" spans="3:10" ht="15.75" customHeight="1">
      <c r="C1493" s="1" t="str">
        <f t="shared" si="35"/>
        <v>Transport: Urban Commuter Companies: Bus TransportationMaterial sourcing and resource efficiency</v>
      </c>
      <c r="D1493" s="1" t="s">
        <v>329</v>
      </c>
      <c r="E1493" s="1" t="s">
        <v>6</v>
      </c>
      <c r="F1493" s="1" t="s">
        <v>130</v>
      </c>
      <c r="G1493" s="1">
        <v>1</v>
      </c>
      <c r="H1493" s="1">
        <v>1</v>
      </c>
      <c r="I1493" s="1" t="e">
        <v>#N/A</v>
      </c>
      <c r="J1493" s="499">
        <v>1</v>
      </c>
    </row>
    <row r="1494" spans="3:10" ht="15.75" customHeight="1">
      <c r="C1494" s="1" t="str">
        <f t="shared" si="35"/>
        <v>Transport: Urban Commuter Companies: OtherMaterial sourcing and resource efficiency</v>
      </c>
      <c r="D1494" s="1" t="s">
        <v>330</v>
      </c>
      <c r="E1494" s="1" t="s">
        <v>6</v>
      </c>
      <c r="F1494" s="1" t="s">
        <v>130</v>
      </c>
      <c r="G1494" s="1">
        <v>1</v>
      </c>
      <c r="H1494" s="1">
        <v>1</v>
      </c>
      <c r="I1494" s="1" t="e">
        <v>#N/A</v>
      </c>
      <c r="J1494" s="499">
        <v>1</v>
      </c>
    </row>
    <row r="1495" spans="3:10" ht="15.75" customHeight="1">
      <c r="C1495" s="1" t="str">
        <f t="shared" si="35"/>
        <v>Transport: Urban Commuter Companies: Overground Mass TransitMaterial sourcing and resource efficiency</v>
      </c>
      <c r="D1495" s="1" t="s">
        <v>331</v>
      </c>
      <c r="E1495" s="1" t="s">
        <v>6</v>
      </c>
      <c r="F1495" s="1" t="s">
        <v>130</v>
      </c>
      <c r="G1495" s="1">
        <v>1</v>
      </c>
      <c r="H1495" s="1">
        <v>1</v>
      </c>
      <c r="I1495" s="1" t="e">
        <v>#N/A</v>
      </c>
      <c r="J1495" s="499">
        <v>1</v>
      </c>
    </row>
    <row r="1496" spans="3:10" ht="15.75" customHeight="1">
      <c r="C1496" s="1" t="str">
        <f t="shared" si="35"/>
        <v>Transport: Urban Commuter Companies: Underground Mass TransitMaterial sourcing and resource efficiency</v>
      </c>
      <c r="D1496" s="1" t="s">
        <v>332</v>
      </c>
      <c r="E1496" s="1" t="s">
        <v>6</v>
      </c>
      <c r="F1496" s="1" t="s">
        <v>130</v>
      </c>
      <c r="G1496" s="1">
        <v>1</v>
      </c>
      <c r="H1496" s="1">
        <v>1</v>
      </c>
      <c r="I1496" s="1" t="e">
        <v>#N/A</v>
      </c>
      <c r="J1496" s="499">
        <v>1</v>
      </c>
    </row>
    <row r="1497" spans="3:10" ht="15.75" customHeight="1">
      <c r="C1497" s="1" t="str">
        <f t="shared" si="35"/>
        <v>Transport: Urban Commuter Companies: Urban Light-RailMaterial sourcing and resource efficiency</v>
      </c>
      <c r="D1497" s="452" t="s">
        <v>333</v>
      </c>
      <c r="E1497" s="1" t="s">
        <v>6</v>
      </c>
      <c r="F1497" s="1" t="s">
        <v>130</v>
      </c>
      <c r="G1497" s="1">
        <v>1</v>
      </c>
      <c r="H1497" s="1">
        <v>1</v>
      </c>
      <c r="I1497" s="1" t="e">
        <v>#N/A</v>
      </c>
      <c r="J1497" s="499">
        <v>1</v>
      </c>
    </row>
    <row r="1498" spans="3:10" ht="15.75" customHeight="1">
      <c r="C1498" s="1" t="str">
        <f t="shared" si="35"/>
        <v>Data InfrastructureWaste</v>
      </c>
      <c r="D1498" s="1" t="s">
        <v>131</v>
      </c>
      <c r="E1498" s="1" t="s">
        <v>6</v>
      </c>
      <c r="F1498" s="1" t="s">
        <v>149</v>
      </c>
      <c r="G1498" s="1">
        <v>0.5</v>
      </c>
      <c r="H1498" s="1">
        <v>0.5</v>
      </c>
      <c r="I1498" s="1" t="e">
        <v>#N/A</v>
      </c>
      <c r="J1498" s="499">
        <v>0.5</v>
      </c>
    </row>
    <row r="1499" spans="3:10" ht="15.75" customHeight="1">
      <c r="C1499" s="1" t="str">
        <f t="shared" si="35"/>
        <v>Data Infrastructure: Data StorageWaste</v>
      </c>
      <c r="D1499" s="1" t="s">
        <v>132</v>
      </c>
      <c r="E1499" s="1" t="s">
        <v>6</v>
      </c>
      <c r="F1499" s="1" t="s">
        <v>149</v>
      </c>
      <c r="G1499" s="1">
        <v>0.5</v>
      </c>
      <c r="H1499" s="1">
        <v>0.5</v>
      </c>
      <c r="I1499" s="1" t="e">
        <v>#N/A</v>
      </c>
      <c r="J1499" s="499">
        <v>0.5</v>
      </c>
    </row>
    <row r="1500" spans="3:10" ht="15.75" customHeight="1">
      <c r="C1500" s="1" t="str">
        <f t="shared" si="35"/>
        <v>Data Infrastructure: Data Storage: Data CentersWaste</v>
      </c>
      <c r="D1500" s="1" t="s">
        <v>134</v>
      </c>
      <c r="E1500" s="1" t="s">
        <v>6</v>
      </c>
      <c r="F1500" s="1" t="s">
        <v>149</v>
      </c>
      <c r="G1500" s="1">
        <v>0.5</v>
      </c>
      <c r="H1500" s="1">
        <v>0.5</v>
      </c>
      <c r="I1500" s="1" t="e">
        <v>#N/A</v>
      </c>
      <c r="J1500" s="499">
        <v>0.5</v>
      </c>
    </row>
    <row r="1501" spans="3:10" ht="15.75" customHeight="1">
      <c r="C1501" s="1" t="str">
        <f t="shared" si="35"/>
        <v>Data Infrastructure: Data Storage: OtherWaste</v>
      </c>
      <c r="D1501" s="1" t="s">
        <v>135</v>
      </c>
      <c r="E1501" s="1" t="s">
        <v>6</v>
      </c>
      <c r="F1501" s="1" t="s">
        <v>149</v>
      </c>
      <c r="G1501" s="1">
        <v>0.5</v>
      </c>
      <c r="H1501" s="1">
        <v>0.5</v>
      </c>
      <c r="I1501" s="1" t="e">
        <v>#N/A</v>
      </c>
      <c r="J1501" s="499">
        <v>0.5</v>
      </c>
    </row>
    <row r="1502" spans="3:10" ht="15.75" customHeight="1">
      <c r="C1502" s="1" t="str">
        <f t="shared" si="35"/>
        <v>Data Infrastructure: Data TransmissionWaste</v>
      </c>
      <c r="D1502" s="1" t="s">
        <v>137</v>
      </c>
      <c r="E1502" s="1" t="s">
        <v>6</v>
      </c>
      <c r="F1502" s="1" t="s">
        <v>149</v>
      </c>
      <c r="G1502" s="1">
        <v>0.5</v>
      </c>
      <c r="H1502" s="1">
        <v>0.5</v>
      </c>
      <c r="I1502" s="1" t="e">
        <v>#N/A</v>
      </c>
      <c r="J1502" s="499">
        <v>0.5</v>
      </c>
    </row>
    <row r="1503" spans="3:10" ht="15.75" customHeight="1">
      <c r="C1503" s="1" t="str">
        <f t="shared" si="35"/>
        <v>Data Infrastructure: Data Transmission: Communication SatellitesWaste</v>
      </c>
      <c r="D1503" s="1" t="s">
        <v>138</v>
      </c>
      <c r="E1503" s="1" t="s">
        <v>6</v>
      </c>
      <c r="F1503" s="1" t="s">
        <v>149</v>
      </c>
      <c r="G1503" s="1">
        <v>0.5</v>
      </c>
      <c r="H1503" s="1">
        <v>0.5</v>
      </c>
      <c r="I1503" s="1" t="e">
        <v>#N/A</v>
      </c>
      <c r="J1503" s="499">
        <v>0.5</v>
      </c>
    </row>
    <row r="1504" spans="3:10" ht="15.75" customHeight="1">
      <c r="C1504" s="1" t="str">
        <f t="shared" si="35"/>
        <v>Data Infrastructure: Data Transmission: Fibre networksWaste</v>
      </c>
      <c r="D1504" s="461" t="s">
        <v>139</v>
      </c>
      <c r="F1504" s="1" t="s">
        <v>149</v>
      </c>
      <c r="H1504" s="1" t="e">
        <f>VLOOKUP(D1504,#REF!,6,FALSE)</f>
        <v>#REF!</v>
      </c>
      <c r="I1504" s="1" t="e">
        <v>#N/A</v>
      </c>
      <c r="J1504" s="499">
        <v>0.5</v>
      </c>
    </row>
    <row r="1505" spans="3:10" ht="15.75" customHeight="1">
      <c r="C1505" s="1" t="str">
        <f t="shared" si="35"/>
        <v>Data Infrastructure: Data Transmission: Long-Distance CablesWaste</v>
      </c>
      <c r="D1505" s="1" t="s">
        <v>141</v>
      </c>
      <c r="E1505" s="1" t="s">
        <v>6</v>
      </c>
      <c r="F1505" s="1" t="s">
        <v>149</v>
      </c>
      <c r="G1505" s="1">
        <v>0.5</v>
      </c>
      <c r="H1505" s="1">
        <v>0.5</v>
      </c>
      <c r="I1505" s="1" t="e">
        <v>#N/A</v>
      </c>
      <c r="J1505" s="499">
        <v>0.5</v>
      </c>
    </row>
    <row r="1506" spans="3:10" ht="15.75" customHeight="1">
      <c r="C1506" s="1" t="str">
        <f t="shared" si="35"/>
        <v>Data Infrastructure: Data Transmission: OtherWaste</v>
      </c>
      <c r="D1506" s="1" t="s">
        <v>142</v>
      </c>
      <c r="E1506" s="1" t="s">
        <v>6</v>
      </c>
      <c r="F1506" s="1" t="s">
        <v>149</v>
      </c>
      <c r="G1506" s="1">
        <v>0.5</v>
      </c>
      <c r="H1506" s="1">
        <v>0.5</v>
      </c>
      <c r="I1506" s="1" t="e">
        <v>#N/A</v>
      </c>
      <c r="J1506" s="499">
        <v>0.5</v>
      </c>
    </row>
    <row r="1507" spans="3:10" ht="15.75" customHeight="1">
      <c r="C1507" s="1" t="str">
        <f t="shared" si="35"/>
        <v>Data Infrastructure: Data Transmission: Smart metersWaste</v>
      </c>
      <c r="D1507" s="461" t="s">
        <v>143</v>
      </c>
      <c r="F1507" s="1" t="s">
        <v>149</v>
      </c>
      <c r="H1507" s="1" t="e">
        <f>VLOOKUP(D1507,#REF!,6,FALSE)</f>
        <v>#REF!</v>
      </c>
      <c r="I1507" s="1" t="e">
        <v>#N/A</v>
      </c>
      <c r="J1507" s="499">
        <v>0.5</v>
      </c>
    </row>
    <row r="1508" spans="3:10" ht="15.75" customHeight="1">
      <c r="C1508" s="1" t="str">
        <f t="shared" si="35"/>
        <v>Data Infrastructure: Data Transmission: Telecom TowersWaste</v>
      </c>
      <c r="D1508" s="1" t="s">
        <v>144</v>
      </c>
      <c r="E1508" s="1" t="s">
        <v>6</v>
      </c>
      <c r="F1508" s="1" t="s">
        <v>149</v>
      </c>
      <c r="G1508" s="1">
        <v>0.5</v>
      </c>
      <c r="H1508" s="1">
        <v>0.5</v>
      </c>
      <c r="I1508" s="1" t="e">
        <v>#N/A</v>
      </c>
      <c r="J1508" s="499">
        <v>0.5</v>
      </c>
    </row>
    <row r="1509" spans="3:10" ht="15.75" customHeight="1">
      <c r="C1509" s="1" t="str">
        <f t="shared" si="35"/>
        <v>Data Infrastructure: Data Other: Waste</v>
      </c>
      <c r="D1509" s="1" t="s">
        <v>2110</v>
      </c>
      <c r="E1509" s="1" t="s">
        <v>6</v>
      </c>
      <c r="F1509" s="1" t="s">
        <v>149</v>
      </c>
      <c r="G1509" s="1">
        <v>0.5</v>
      </c>
      <c r="H1509" s="1">
        <v>0.5</v>
      </c>
      <c r="I1509" s="1" t="e">
        <v>#N/A</v>
      </c>
      <c r="J1509" s="499">
        <v>0.5</v>
      </c>
    </row>
    <row r="1510" spans="3:10" ht="15.75" customHeight="1">
      <c r="C1510" s="1" t="str">
        <f t="shared" si="35"/>
        <v>Diversified: : Waste</v>
      </c>
      <c r="D1510" s="1" t="s">
        <v>762</v>
      </c>
      <c r="E1510" s="1" t="s">
        <v>6</v>
      </c>
      <c r="F1510" s="1" t="s">
        <v>149</v>
      </c>
      <c r="G1510" s="1">
        <v>1</v>
      </c>
      <c r="H1510" s="1">
        <v>1</v>
      </c>
      <c r="I1510" s="1" t="e">
        <v>#N/A</v>
      </c>
      <c r="J1510" s="499">
        <v>1</v>
      </c>
    </row>
    <row r="1511" spans="3:10" ht="15.75" customHeight="1">
      <c r="C1511" s="1" t="str">
        <f t="shared" si="35"/>
        <v>Energy and Water ResourcesWaste</v>
      </c>
      <c r="D1511" s="1" t="s">
        <v>148</v>
      </c>
      <c r="E1511" s="1" t="s">
        <v>6</v>
      </c>
      <c r="F1511" s="1" t="s">
        <v>149</v>
      </c>
      <c r="G1511" s="1">
        <v>1</v>
      </c>
      <c r="H1511" s="1">
        <v>1</v>
      </c>
      <c r="I1511" s="1" t="e">
        <v>#N/A</v>
      </c>
      <c r="J1511" s="499">
        <v>1</v>
      </c>
    </row>
    <row r="1512" spans="3:10" ht="15.75" customHeight="1">
      <c r="C1512" s="1" t="str">
        <f t="shared" si="35"/>
        <v>Energy and Water Resources: Energy Resource Processing CompaniesWaste</v>
      </c>
      <c r="D1512" s="1" t="s">
        <v>150</v>
      </c>
      <c r="E1512" s="1" t="s">
        <v>6</v>
      </c>
      <c r="F1512" s="1" t="s">
        <v>149</v>
      </c>
      <c r="G1512" s="1">
        <v>1</v>
      </c>
      <c r="H1512" s="1">
        <v>1</v>
      </c>
      <c r="I1512" s="1" t="e">
        <v>#N/A</v>
      </c>
      <c r="J1512" s="499">
        <v>1</v>
      </c>
    </row>
    <row r="1513" spans="3:10" ht="15.75" customHeight="1">
      <c r="C1513" s="1" t="str">
        <f t="shared" si="35"/>
        <v>Energy and Water Resources: Energy Resource Processing Companies: Crude Oil RefineryWaste</v>
      </c>
      <c r="D1513" s="1" t="s">
        <v>151</v>
      </c>
      <c r="E1513" s="1" t="s">
        <v>6</v>
      </c>
      <c r="F1513" s="1" t="s">
        <v>149</v>
      </c>
      <c r="G1513" s="1">
        <v>1</v>
      </c>
      <c r="H1513" s="1">
        <v>1</v>
      </c>
      <c r="I1513" s="1" t="e">
        <v>#N/A</v>
      </c>
      <c r="J1513" s="499">
        <v>1</v>
      </c>
    </row>
    <row r="1514" spans="3:10" ht="15.75" customHeight="1">
      <c r="C1514" s="1" t="str">
        <f t="shared" si="35"/>
        <v>Energy and Water Resources: Energy Resource Processing Companies: LNG - LiquefactionWaste</v>
      </c>
      <c r="D1514" s="1" t="s">
        <v>152</v>
      </c>
      <c r="E1514" s="1" t="s">
        <v>6</v>
      </c>
      <c r="F1514" s="1" t="s">
        <v>149</v>
      </c>
      <c r="G1514" s="1">
        <v>1</v>
      </c>
      <c r="H1514" s="1">
        <v>1</v>
      </c>
      <c r="I1514" s="1" t="e">
        <v>#N/A</v>
      </c>
      <c r="J1514" s="499">
        <v>1</v>
      </c>
    </row>
    <row r="1515" spans="3:10" ht="15.75" customHeight="1">
      <c r="C1515" s="1" t="str">
        <f t="shared" si="35"/>
        <v>Energy and Water Resources: Energy Resource Processing Companies: LNG - RegasificationWaste</v>
      </c>
      <c r="D1515" s="1" t="s">
        <v>153</v>
      </c>
      <c r="E1515" s="1" t="s">
        <v>6</v>
      </c>
      <c r="F1515" s="1" t="s">
        <v>149</v>
      </c>
      <c r="G1515" s="1">
        <v>1</v>
      </c>
      <c r="H1515" s="1">
        <v>1</v>
      </c>
      <c r="I1515" s="1" t="e">
        <v>#N/A</v>
      </c>
      <c r="J1515" s="499">
        <v>1</v>
      </c>
    </row>
    <row r="1516" spans="3:10" ht="15.75" customHeight="1">
      <c r="C1516" s="1" t="str">
        <f t="shared" si="35"/>
        <v>Energy and Water Resources: Energy Resource Processing Companies: OtherWaste</v>
      </c>
      <c r="D1516" s="1" t="s">
        <v>154</v>
      </c>
      <c r="E1516" s="1" t="s">
        <v>6</v>
      </c>
      <c r="F1516" s="1" t="s">
        <v>149</v>
      </c>
      <c r="G1516" s="1">
        <v>1</v>
      </c>
      <c r="H1516" s="1">
        <v>1</v>
      </c>
      <c r="I1516" s="1" t="e">
        <v>#N/A</v>
      </c>
      <c r="J1516" s="499">
        <v>1</v>
      </c>
    </row>
    <row r="1517" spans="3:10" ht="15.75" customHeight="1">
      <c r="C1517" s="1" t="str">
        <f t="shared" si="35"/>
        <v>Energy and Water Resources: Energy Resource Storage CompaniesWaste</v>
      </c>
      <c r="D1517" s="1" t="s">
        <v>155</v>
      </c>
      <c r="E1517" s="1" t="s">
        <v>6</v>
      </c>
      <c r="F1517" s="1" t="s">
        <v>149</v>
      </c>
      <c r="G1517" s="1">
        <v>1</v>
      </c>
      <c r="H1517" s="1">
        <v>1</v>
      </c>
      <c r="I1517" s="1" t="e">
        <v>#N/A</v>
      </c>
      <c r="J1517" s="499">
        <v>1</v>
      </c>
    </row>
    <row r="1518" spans="3:10" ht="15.75" customHeight="1">
      <c r="C1518" s="1" t="str">
        <f t="shared" si="35"/>
        <v>Energy and Water Resources: Energy Resource Storage Companies: Floating Storage Units - FSUWaste</v>
      </c>
      <c r="D1518" s="1" t="s">
        <v>156</v>
      </c>
      <c r="F1518" s="1" t="s">
        <v>149</v>
      </c>
      <c r="H1518" s="1">
        <v>1</v>
      </c>
      <c r="I1518" s="1" t="e">
        <v>#N/A</v>
      </c>
      <c r="J1518" s="499">
        <v>1</v>
      </c>
    </row>
    <row r="1519" spans="3:10" ht="15.75" customHeight="1">
      <c r="C1519" s="1" t="str">
        <f t="shared" si="35"/>
        <v>Energy and Water Resources: Energy Resource Storage Companies: Gas StorageWaste</v>
      </c>
      <c r="D1519" s="1" t="s">
        <v>158</v>
      </c>
      <c r="E1519" s="1" t="s">
        <v>6</v>
      </c>
      <c r="F1519" s="1" t="s">
        <v>149</v>
      </c>
      <c r="G1519" s="1">
        <v>1</v>
      </c>
      <c r="H1519" s="1">
        <v>1</v>
      </c>
      <c r="I1519" s="1" t="e">
        <v>#N/A</v>
      </c>
      <c r="J1519" s="499">
        <v>1</v>
      </c>
    </row>
    <row r="1520" spans="3:10" ht="15.75" customHeight="1">
      <c r="C1520" s="1" t="str">
        <f t="shared" si="35"/>
        <v>Energy and Water Resources: Energy Resource Storage Companies: Liquid StorageWaste</v>
      </c>
      <c r="D1520" s="1" t="s">
        <v>159</v>
      </c>
      <c r="E1520" s="1" t="s">
        <v>6</v>
      </c>
      <c r="F1520" s="1" t="s">
        <v>149</v>
      </c>
      <c r="G1520" s="1">
        <v>1</v>
      </c>
      <c r="H1520" s="1">
        <v>1</v>
      </c>
      <c r="I1520" s="1" t="e">
        <v>#N/A</v>
      </c>
      <c r="J1520" s="499">
        <v>1</v>
      </c>
    </row>
    <row r="1521" spans="3:10" ht="15.75" customHeight="1">
      <c r="C1521" s="1" t="str">
        <f t="shared" si="35"/>
        <v>Energy and Water Resources: Energy Resource Storage Companies: Other StorageWaste</v>
      </c>
      <c r="D1521" s="1" t="s">
        <v>160</v>
      </c>
      <c r="E1521" s="1" t="s">
        <v>6</v>
      </c>
      <c r="F1521" s="1" t="s">
        <v>149</v>
      </c>
      <c r="G1521" s="1">
        <v>1</v>
      </c>
      <c r="H1521" s="1">
        <v>1</v>
      </c>
      <c r="I1521" s="1" t="e">
        <v>#N/A</v>
      </c>
      <c r="J1521" s="499">
        <v>1</v>
      </c>
    </row>
    <row r="1522" spans="3:10" ht="15.75" customHeight="1">
      <c r="C1522" s="1" t="str">
        <f t="shared" si="35"/>
        <v>Energy and Water Resources: Natural Resources Transportation CompaniesWaste</v>
      </c>
      <c r="D1522" s="1" t="s">
        <v>161</v>
      </c>
      <c r="E1522" s="1" t="s">
        <v>6</v>
      </c>
      <c r="F1522" s="1" t="s">
        <v>149</v>
      </c>
      <c r="G1522" s="1">
        <v>0.5</v>
      </c>
      <c r="H1522" s="1">
        <v>0.5</v>
      </c>
      <c r="I1522" s="1" t="e">
        <v>#N/A</v>
      </c>
      <c r="J1522" s="499">
        <v>0.5</v>
      </c>
    </row>
    <row r="1523" spans="3:10" ht="15.75" customHeight="1">
      <c r="C1523" s="1" t="str">
        <f t="shared" si="35"/>
        <v>Energy and Water Resources: Natural Resources Transportation Companies: Gas PipelineWaste</v>
      </c>
      <c r="D1523" s="1" t="s">
        <v>162</v>
      </c>
      <c r="E1523" s="1" t="s">
        <v>6</v>
      </c>
      <c r="F1523" s="1" t="s">
        <v>149</v>
      </c>
      <c r="G1523" s="1">
        <v>0.5</v>
      </c>
      <c r="H1523" s="1">
        <v>0.5</v>
      </c>
      <c r="I1523" s="1" t="e">
        <v>#N/A</v>
      </c>
      <c r="J1523" s="499">
        <v>0.5</v>
      </c>
    </row>
    <row r="1524" spans="3:10" ht="15.75" customHeight="1">
      <c r="C1524" s="1" t="str">
        <f t="shared" si="35"/>
        <v>Energy and Water Resources: Natural Resources Transportation Companies: LNG ShipsWaste</v>
      </c>
      <c r="D1524" s="1" t="s">
        <v>163</v>
      </c>
      <c r="F1524" s="1" t="s">
        <v>149</v>
      </c>
      <c r="H1524" s="1">
        <v>1</v>
      </c>
      <c r="I1524" s="1" t="e">
        <v>#N/A</v>
      </c>
      <c r="J1524" s="499">
        <v>1</v>
      </c>
    </row>
    <row r="1525" spans="3:10" ht="15.75" customHeight="1">
      <c r="C1525" s="1" t="str">
        <f t="shared" si="35"/>
        <v>Energy and Water Resources: Natural Resources Transportation Companies: Oil PipelineWaste</v>
      </c>
      <c r="D1525" s="1" t="s">
        <v>164</v>
      </c>
      <c r="E1525" s="1" t="s">
        <v>6</v>
      </c>
      <c r="F1525" s="1" t="s">
        <v>149</v>
      </c>
      <c r="G1525" s="1">
        <v>0.5</v>
      </c>
      <c r="H1525" s="1">
        <v>0.5</v>
      </c>
      <c r="I1525" s="1" t="e">
        <v>#N/A</v>
      </c>
      <c r="J1525" s="499">
        <v>0.5</v>
      </c>
    </row>
    <row r="1526" spans="3:10" ht="15.75" customHeight="1">
      <c r="C1526" s="1" t="str">
        <f t="shared" si="35"/>
        <v>Energy and Water Resources: Natural Resources Transportation Companies: OtherWaste</v>
      </c>
      <c r="D1526" s="1" t="s">
        <v>166</v>
      </c>
      <c r="E1526" s="1" t="s">
        <v>6</v>
      </c>
      <c r="F1526" s="1" t="s">
        <v>149</v>
      </c>
      <c r="G1526" s="1">
        <v>0.5</v>
      </c>
      <c r="H1526" s="1">
        <v>0.5</v>
      </c>
      <c r="I1526" s="1" t="e">
        <v>#N/A</v>
      </c>
      <c r="J1526" s="499">
        <v>0.5</v>
      </c>
    </row>
    <row r="1527" spans="3:10" ht="15.75" customHeight="1">
      <c r="C1527" s="1" t="str">
        <f t="shared" si="35"/>
        <v>Energy and Water Resources: Natural Resources Transportation Companies: Wastewater PipelineWaste</v>
      </c>
      <c r="D1527" s="452" t="s">
        <v>167</v>
      </c>
      <c r="E1527" s="1" t="s">
        <v>6</v>
      </c>
      <c r="F1527" s="1" t="s">
        <v>149</v>
      </c>
      <c r="G1527" s="1">
        <v>0.5</v>
      </c>
      <c r="H1527" s="1">
        <v>0.5</v>
      </c>
      <c r="I1527" s="1" t="e">
        <v>#N/A</v>
      </c>
      <c r="J1527" s="499">
        <v>0.5</v>
      </c>
    </row>
    <row r="1528" spans="3:10" ht="15.75" customHeight="1">
      <c r="C1528" s="1" t="str">
        <f t="shared" si="35"/>
        <v>Energy and Water Resources: Natural Resources Transportation Companies: Water PipelineWaste</v>
      </c>
      <c r="D1528" s="1" t="s">
        <v>168</v>
      </c>
      <c r="E1528" s="1" t="s">
        <v>6</v>
      </c>
      <c r="F1528" s="1" t="s">
        <v>149</v>
      </c>
      <c r="G1528" s="1">
        <v>0.5</v>
      </c>
      <c r="H1528" s="1">
        <v>0.5</v>
      </c>
      <c r="I1528" s="1" t="e">
        <v>#N/A</v>
      </c>
      <c r="J1528" s="499">
        <v>0.5</v>
      </c>
    </row>
    <row r="1529" spans="3:10" ht="15.75" customHeight="1">
      <c r="C1529" s="1" t="str">
        <f t="shared" si="35"/>
        <v>Energy and Water Resources: Other: Waste</v>
      </c>
      <c r="D1529" s="1" t="s">
        <v>764</v>
      </c>
      <c r="E1529" s="1" t="s">
        <v>6</v>
      </c>
      <c r="F1529" s="1" t="s">
        <v>149</v>
      </c>
      <c r="G1529" s="1">
        <v>1</v>
      </c>
      <c r="H1529" s="1">
        <v>1</v>
      </c>
      <c r="I1529" s="1" t="e">
        <v>#N/A</v>
      </c>
      <c r="J1529" s="499">
        <v>1</v>
      </c>
    </row>
    <row r="1530" spans="3:10" ht="15.75" customHeight="1">
      <c r="C1530" s="1" t="str">
        <f t="shared" si="35"/>
        <v>Environmental ServicesWaste</v>
      </c>
      <c r="D1530" s="1" t="s">
        <v>169</v>
      </c>
      <c r="E1530" s="1" t="s">
        <v>6</v>
      </c>
      <c r="F1530" s="1" t="s">
        <v>149</v>
      </c>
      <c r="G1530" s="1">
        <v>1</v>
      </c>
      <c r="H1530" s="1">
        <v>1</v>
      </c>
      <c r="I1530" s="1" t="e">
        <v>#N/A</v>
      </c>
      <c r="J1530" s="499">
        <v>1</v>
      </c>
    </row>
    <row r="1531" spans="3:10" ht="15.75" customHeight="1">
      <c r="C1531" s="1" t="str">
        <f t="shared" si="35"/>
        <v>Environmental Services: Environmental ManagementWaste</v>
      </c>
      <c r="D1531" s="1" t="s">
        <v>170</v>
      </c>
      <c r="E1531" s="1" t="s">
        <v>6</v>
      </c>
      <c r="F1531" s="1" t="s">
        <v>149</v>
      </c>
      <c r="G1531" s="1">
        <v>0.5</v>
      </c>
      <c r="H1531" s="1">
        <v>0.5</v>
      </c>
      <c r="I1531" s="1" t="e">
        <v>#N/A</v>
      </c>
      <c r="J1531" s="499">
        <v>0.5</v>
      </c>
    </row>
    <row r="1532" spans="3:10" ht="15.75" customHeight="1">
      <c r="C1532" s="1" t="str">
        <f t="shared" si="35"/>
        <v>Environmental Services: Environmental Management: Carbon CaptureWaste</v>
      </c>
      <c r="D1532" s="1" t="s">
        <v>171</v>
      </c>
      <c r="F1532" s="1" t="s">
        <v>149</v>
      </c>
      <c r="H1532" s="1">
        <v>0</v>
      </c>
      <c r="I1532" s="1" t="e">
        <v>#N/A</v>
      </c>
      <c r="J1532" s="499">
        <v>0.5</v>
      </c>
    </row>
    <row r="1533" spans="3:10" ht="15.75" customHeight="1">
      <c r="C1533" s="1" t="str">
        <f t="shared" si="35"/>
        <v>Environmental Services: Environmental Management: Coastal and Riverine LocksWaste</v>
      </c>
      <c r="D1533" s="1" t="s">
        <v>172</v>
      </c>
      <c r="E1533" s="1" t="s">
        <v>6</v>
      </c>
      <c r="F1533" s="1" t="s">
        <v>149</v>
      </c>
      <c r="G1533" s="1">
        <v>0.5</v>
      </c>
      <c r="H1533" s="1">
        <v>0.5</v>
      </c>
      <c r="I1533" s="1" t="e">
        <v>#N/A</v>
      </c>
      <c r="J1533" s="499">
        <v>0.5</v>
      </c>
    </row>
    <row r="1534" spans="3:10" ht="15.75" customHeight="1">
      <c r="C1534" s="1" t="str">
        <f t="shared" si="35"/>
        <v>Environmental Services: Environmental Management: Energy EfficiencyWaste</v>
      </c>
      <c r="D1534" s="1" t="s">
        <v>173</v>
      </c>
      <c r="E1534" s="1" t="s">
        <v>6</v>
      </c>
      <c r="F1534" s="1" t="s">
        <v>149</v>
      </c>
      <c r="G1534" s="1">
        <v>0.5</v>
      </c>
      <c r="H1534" s="1">
        <v>0.5</v>
      </c>
      <c r="I1534" s="1" t="e">
        <v>#N/A</v>
      </c>
      <c r="J1534" s="499">
        <v>0.5</v>
      </c>
    </row>
    <row r="1535" spans="3:10" ht="15.75" customHeight="1">
      <c r="C1535" s="1" t="str">
        <f t="shared" si="35"/>
        <v>Environmental Services: Environmental Management: Flood controlWaste</v>
      </c>
      <c r="D1535" s="1" t="s">
        <v>175</v>
      </c>
      <c r="E1535" s="1" t="s">
        <v>6</v>
      </c>
      <c r="F1535" s="1" t="s">
        <v>149</v>
      </c>
      <c r="G1535" s="1">
        <v>0.5</v>
      </c>
      <c r="H1535" s="1">
        <v>0.5</v>
      </c>
      <c r="I1535" s="1" t="e">
        <v>#N/A</v>
      </c>
      <c r="J1535" s="499">
        <v>0.5</v>
      </c>
    </row>
    <row r="1536" spans="3:10" ht="15.75" customHeight="1">
      <c r="C1536" s="1" t="str">
        <f t="shared" si="35"/>
        <v>Environmental Services: Environmental Management: OtherWaste</v>
      </c>
      <c r="D1536" s="1" t="s">
        <v>176</v>
      </c>
      <c r="E1536" s="1" t="s">
        <v>6</v>
      </c>
      <c r="F1536" s="1" t="s">
        <v>149</v>
      </c>
      <c r="G1536" s="1">
        <v>0.5</v>
      </c>
      <c r="H1536" s="1">
        <v>0.5</v>
      </c>
      <c r="I1536" s="1" t="e">
        <v>#N/A</v>
      </c>
      <c r="J1536" s="499">
        <v>0.5</v>
      </c>
    </row>
    <row r="1537" spans="3:10" ht="15.75" customHeight="1">
      <c r="C1537" s="1" t="str">
        <f t="shared" si="35"/>
        <v>Environmental Services: Other: Waste</v>
      </c>
      <c r="D1537" s="1" t="s">
        <v>765</v>
      </c>
      <c r="E1537" s="1" t="s">
        <v>6</v>
      </c>
      <c r="F1537" s="1" t="s">
        <v>149</v>
      </c>
      <c r="G1537" s="1">
        <v>1</v>
      </c>
      <c r="H1537" s="1">
        <v>1</v>
      </c>
      <c r="I1537" s="1" t="e">
        <v>#N/A</v>
      </c>
      <c r="J1537" s="499">
        <v>1</v>
      </c>
    </row>
    <row r="1538" spans="3:10" ht="15.75" customHeight="1">
      <c r="C1538" s="1" t="str">
        <f t="shared" si="35"/>
        <v>Environmental Services: Waste TreatmentWaste</v>
      </c>
      <c r="D1538" s="1" t="s">
        <v>177</v>
      </c>
      <c r="E1538" s="1" t="s">
        <v>6</v>
      </c>
      <c r="F1538" s="1" t="s">
        <v>149</v>
      </c>
      <c r="G1538" s="1">
        <v>2</v>
      </c>
      <c r="H1538" s="1">
        <v>2</v>
      </c>
      <c r="I1538" s="1" t="e">
        <v>#N/A</v>
      </c>
      <c r="J1538" s="499">
        <v>2</v>
      </c>
    </row>
    <row r="1539" spans="3:10" ht="15.75" customHeight="1">
      <c r="C1539" s="1" t="str">
        <f t="shared" si="35"/>
        <v>Environmental Services: Waste Treatment: Gaseous Waste TreatmentWaste</v>
      </c>
      <c r="D1539" s="1" t="s">
        <v>178</v>
      </c>
      <c r="F1539" s="1" t="s">
        <v>149</v>
      </c>
      <c r="H1539" s="1">
        <v>1</v>
      </c>
      <c r="I1539" s="1" t="e">
        <v>#N/A</v>
      </c>
      <c r="J1539" s="499">
        <v>1</v>
      </c>
    </row>
    <row r="1540" spans="3:10" ht="15.75" customHeight="1">
      <c r="C1540" s="1" t="str">
        <f t="shared" si="35"/>
        <v>Environmental Services: Waste Treatment: Hazardous Waste TreatmentWaste</v>
      </c>
      <c r="D1540" s="1" t="s">
        <v>179</v>
      </c>
      <c r="E1540" s="1" t="s">
        <v>6</v>
      </c>
      <c r="F1540" s="1" t="s">
        <v>149</v>
      </c>
      <c r="G1540" s="1">
        <v>2</v>
      </c>
      <c r="H1540" s="1">
        <v>2</v>
      </c>
      <c r="I1540" s="1" t="e">
        <v>#N/A</v>
      </c>
      <c r="J1540" s="499">
        <v>2</v>
      </c>
    </row>
    <row r="1541" spans="3:10" ht="15.75" customHeight="1">
      <c r="C1541" s="1" t="str">
        <f t="shared" si="35"/>
        <v>Environmental Services: Waste Treatment: Non-Hazardous Waste TreatmentWaste</v>
      </c>
      <c r="D1541" s="1" t="s">
        <v>180</v>
      </c>
      <c r="E1541" s="1" t="s">
        <v>6</v>
      </c>
      <c r="F1541" s="1" t="s">
        <v>149</v>
      </c>
      <c r="G1541" s="1">
        <v>2</v>
      </c>
      <c r="H1541" s="1">
        <v>2</v>
      </c>
      <c r="I1541" s="1" t="e">
        <v>#N/A</v>
      </c>
      <c r="J1541" s="499">
        <v>2</v>
      </c>
    </row>
    <row r="1542" spans="3:10" ht="15.75" customHeight="1">
      <c r="C1542" s="1" t="str">
        <f t="shared" si="35"/>
        <v>Environmental Services: Waste Treatment: OtherWaste</v>
      </c>
      <c r="D1542" s="1" t="s">
        <v>181</v>
      </c>
      <c r="E1542" s="1" t="s">
        <v>6</v>
      </c>
      <c r="F1542" s="1" t="s">
        <v>149</v>
      </c>
      <c r="G1542" s="1">
        <v>2</v>
      </c>
      <c r="H1542" s="1">
        <v>2</v>
      </c>
      <c r="I1542" s="1" t="e">
        <v>#N/A</v>
      </c>
      <c r="J1542" s="499">
        <v>2</v>
      </c>
    </row>
    <row r="1543" spans="3:10" ht="15.75" customHeight="1">
      <c r="C1543" s="1" t="str">
        <f t="shared" si="35"/>
        <v>Environmental Services: Waste Treatment: Waste IncinerationWaste</v>
      </c>
      <c r="D1543" s="1" t="s">
        <v>182</v>
      </c>
      <c r="F1543" s="1" t="s">
        <v>149</v>
      </c>
      <c r="H1543" s="1">
        <v>2</v>
      </c>
      <c r="I1543" s="1" t="e">
        <v>#N/A</v>
      </c>
      <c r="J1543" s="499">
        <v>2</v>
      </c>
    </row>
    <row r="1544" spans="3:10" ht="15.75" customHeight="1">
      <c r="C1544" s="1" t="str">
        <f t="shared" si="35"/>
        <v>Environmental Services: Waste Treatment: Waste-to-Power GenerationWaste</v>
      </c>
      <c r="D1544" s="1" t="s">
        <v>183</v>
      </c>
      <c r="E1544" s="1" t="s">
        <v>6</v>
      </c>
      <c r="F1544" s="1" t="s">
        <v>149</v>
      </c>
      <c r="G1544" s="1">
        <v>2</v>
      </c>
      <c r="H1544" s="1">
        <v>2</v>
      </c>
      <c r="I1544" s="1" t="e">
        <v>#N/A</v>
      </c>
      <c r="J1544" s="499">
        <v>2</v>
      </c>
    </row>
    <row r="1545" spans="3:10" ht="15.75" customHeight="1">
      <c r="C1545" s="1" t="str">
        <f t="shared" si="35"/>
        <v>Environmental Services: WasteWater TreatmentWaste</v>
      </c>
      <c r="D1545" s="1" t="s">
        <v>184</v>
      </c>
      <c r="E1545" s="1" t="s">
        <v>6</v>
      </c>
      <c r="F1545" s="1" t="s">
        <v>149</v>
      </c>
      <c r="G1545" s="1">
        <v>1</v>
      </c>
      <c r="H1545" s="1">
        <v>1</v>
      </c>
      <c r="I1545" s="1" t="e">
        <v>#N/A</v>
      </c>
      <c r="J1545" s="499">
        <v>1</v>
      </c>
    </row>
    <row r="1546" spans="3:10" ht="15.75" customHeight="1">
      <c r="C1546" s="1" t="str">
        <f t="shared" si="35"/>
        <v>Environmental Services: WasteWater Treatment: Industrial WasteWater Treatment and ReuseWaste</v>
      </c>
      <c r="D1546" s="1" t="s">
        <v>185</v>
      </c>
      <c r="E1546" s="1" t="s">
        <v>6</v>
      </c>
      <c r="F1546" s="1" t="s">
        <v>149</v>
      </c>
      <c r="G1546" s="1">
        <v>1</v>
      </c>
      <c r="H1546" s="1">
        <v>1</v>
      </c>
      <c r="I1546" s="1" t="e">
        <v>#N/A</v>
      </c>
      <c r="J1546" s="499">
        <v>1</v>
      </c>
    </row>
    <row r="1547" spans="3:10" ht="15.75" customHeight="1">
      <c r="C1547" s="1" t="str">
        <f t="shared" si="35"/>
        <v>Environmental Services: WasteWater Treatment: OtherWaste</v>
      </c>
      <c r="D1547" s="1" t="s">
        <v>186</v>
      </c>
      <c r="E1547" s="1" t="s">
        <v>6</v>
      </c>
      <c r="F1547" s="1" t="s">
        <v>149</v>
      </c>
      <c r="G1547" s="1">
        <v>1</v>
      </c>
      <c r="H1547" s="1">
        <v>1</v>
      </c>
      <c r="I1547" s="1" t="e">
        <v>#N/A</v>
      </c>
      <c r="J1547" s="499">
        <v>1</v>
      </c>
    </row>
    <row r="1548" spans="3:10" ht="15.75" customHeight="1">
      <c r="C1548" s="1" t="str">
        <f t="shared" si="35"/>
        <v>Environmental Services: WasteWater Treatment: Residential WasteWater Treatment and ReuseWaste</v>
      </c>
      <c r="D1548" s="1" t="s">
        <v>187</v>
      </c>
      <c r="E1548" s="1" t="s">
        <v>6</v>
      </c>
      <c r="F1548" s="1" t="s">
        <v>149</v>
      </c>
      <c r="G1548" s="1">
        <v>1</v>
      </c>
      <c r="H1548" s="1">
        <v>1</v>
      </c>
      <c r="I1548" s="1" t="e">
        <v>#N/A</v>
      </c>
      <c r="J1548" s="499">
        <v>1</v>
      </c>
    </row>
    <row r="1549" spans="3:10" ht="15.75" customHeight="1">
      <c r="C1549" s="1" t="str">
        <f t="shared" si="35"/>
        <v>Environmental Services: Water Supply and TreatmentWaste</v>
      </c>
      <c r="D1549" s="1" t="s">
        <v>188</v>
      </c>
      <c r="E1549" s="1" t="s">
        <v>6</v>
      </c>
      <c r="F1549" s="1" t="s">
        <v>149</v>
      </c>
      <c r="G1549" s="1">
        <v>1</v>
      </c>
      <c r="H1549" s="1">
        <v>1</v>
      </c>
      <c r="I1549" s="1" t="e">
        <v>#N/A</v>
      </c>
      <c r="J1549" s="499">
        <v>1</v>
      </c>
    </row>
    <row r="1550" spans="3:10" ht="15.75" customHeight="1">
      <c r="C1550" s="1" t="str">
        <f t="shared" si="35"/>
        <v>Environmental Services: Water Supply and Treatment: Industrial Water TreatmentWaste</v>
      </c>
      <c r="D1550" s="1" t="s">
        <v>189</v>
      </c>
      <c r="E1550" s="1" t="s">
        <v>6</v>
      </c>
      <c r="F1550" s="1" t="s">
        <v>149</v>
      </c>
      <c r="G1550" s="1">
        <v>1</v>
      </c>
      <c r="H1550" s="1">
        <v>1</v>
      </c>
      <c r="I1550" s="1" t="e">
        <v>#N/A</v>
      </c>
      <c r="J1550" s="499">
        <v>1</v>
      </c>
    </row>
    <row r="1551" spans="3:10" ht="15.75" customHeight="1">
      <c r="C1551" s="1" t="str">
        <f t="shared" si="35"/>
        <v>Environmental Services: Water Supply and Treatment: OtherWaste</v>
      </c>
      <c r="D1551" s="1" t="s">
        <v>190</v>
      </c>
      <c r="E1551" s="1" t="s">
        <v>6</v>
      </c>
      <c r="F1551" s="1" t="s">
        <v>149</v>
      </c>
      <c r="G1551" s="1">
        <v>1</v>
      </c>
      <c r="H1551" s="1">
        <v>1</v>
      </c>
      <c r="I1551" s="1" t="e">
        <v>#N/A</v>
      </c>
      <c r="J1551" s="499">
        <v>1</v>
      </c>
    </row>
    <row r="1552" spans="3:10" ht="15.75" customHeight="1">
      <c r="C1552" s="1" t="str">
        <f t="shared" si="35"/>
        <v>Environmental Services: Water Supply and Treatment: Potable Water TreatmentWaste</v>
      </c>
      <c r="D1552" s="1" t="s">
        <v>191</v>
      </c>
      <c r="E1552" s="1" t="s">
        <v>6</v>
      </c>
      <c r="F1552" s="1" t="s">
        <v>149</v>
      </c>
      <c r="G1552" s="1">
        <v>1</v>
      </c>
      <c r="H1552" s="1">
        <v>1</v>
      </c>
      <c r="I1552" s="1" t="e">
        <v>#N/A</v>
      </c>
      <c r="J1552" s="499">
        <v>1</v>
      </c>
    </row>
    <row r="1553" spans="3:10" ht="15.75" customHeight="1">
      <c r="C1553" s="1" t="str">
        <f t="shared" si="35"/>
        <v>Environmental Services: Water Supply and Treatment: Sea Water DesalinationWaste</v>
      </c>
      <c r="D1553" s="1" t="s">
        <v>192</v>
      </c>
      <c r="E1553" s="1" t="s">
        <v>6</v>
      </c>
      <c r="F1553" s="1" t="s">
        <v>149</v>
      </c>
      <c r="G1553" s="1">
        <v>1</v>
      </c>
      <c r="H1553" s="1">
        <v>1</v>
      </c>
      <c r="I1553" s="1" t="e">
        <v>#N/A</v>
      </c>
      <c r="J1553" s="499">
        <v>1</v>
      </c>
    </row>
    <row r="1554" spans="3:10" ht="15.75" customHeight="1">
      <c r="C1554" s="1" t="str">
        <f t="shared" si="35"/>
        <v>Environmental Services: Water Supply and Treatment: Water Supply DamsWaste</v>
      </c>
      <c r="D1554" s="1" t="s">
        <v>193</v>
      </c>
      <c r="E1554" s="1" t="s">
        <v>6</v>
      </c>
      <c r="F1554" s="1" t="s">
        <v>149</v>
      </c>
      <c r="G1554" s="1">
        <v>1</v>
      </c>
      <c r="H1554" s="1">
        <v>1</v>
      </c>
      <c r="I1554" s="1" t="e">
        <v>#N/A</v>
      </c>
      <c r="J1554" s="499">
        <v>1</v>
      </c>
    </row>
    <row r="1555" spans="3:10" ht="15.75" customHeight="1">
      <c r="C1555" s="1" t="str">
        <f t="shared" si="35"/>
        <v>Network UtilitiesWaste</v>
      </c>
      <c r="D1555" s="1" t="s">
        <v>194</v>
      </c>
      <c r="E1555" s="1" t="s">
        <v>6</v>
      </c>
      <c r="F1555" s="1" t="s">
        <v>149</v>
      </c>
      <c r="G1555" s="1">
        <v>0.5</v>
      </c>
      <c r="H1555" s="1">
        <v>0.5</v>
      </c>
      <c r="I1555" s="1" t="e">
        <v>#N/A</v>
      </c>
      <c r="J1555" s="499">
        <v>0.5</v>
      </c>
    </row>
    <row r="1556" spans="3:10" ht="15.75" customHeight="1">
      <c r="C1556" s="1" t="str">
        <f t="shared" si="35"/>
        <v>Network Utilities: Data Distribution CompaniesWaste</v>
      </c>
      <c r="D1556" s="1" t="s">
        <v>195</v>
      </c>
      <c r="F1556" s="1" t="s">
        <v>149</v>
      </c>
      <c r="H1556" s="1">
        <v>0</v>
      </c>
      <c r="I1556" s="1" t="e">
        <v>#N/A</v>
      </c>
      <c r="J1556" s="499">
        <v>0.5</v>
      </c>
    </row>
    <row r="1557" spans="3:10" ht="15.75" customHeight="1">
      <c r="C1557" s="1" t="str">
        <f t="shared" si="35"/>
        <v>Network Utilities: Data Distribution Companies: Data Distribution NetworkWaste</v>
      </c>
      <c r="D1557" s="1" t="s">
        <v>196</v>
      </c>
      <c r="F1557" s="1" t="s">
        <v>149</v>
      </c>
      <c r="H1557" s="1">
        <v>0</v>
      </c>
      <c r="I1557" s="1" t="e">
        <v>#N/A</v>
      </c>
      <c r="J1557" s="499">
        <v>0.5</v>
      </c>
    </row>
    <row r="1558" spans="3:10" ht="15.75" customHeight="1">
      <c r="C1558" s="1" t="str">
        <f t="shared" si="35"/>
        <v>Network Utilities: Data Distribution Companies: OtherWaste</v>
      </c>
      <c r="D1558" s="451" t="s">
        <v>197</v>
      </c>
      <c r="F1558" s="1" t="s">
        <v>149</v>
      </c>
      <c r="H1558" s="1">
        <v>0</v>
      </c>
      <c r="I1558" s="1" t="e">
        <v>#N/A</v>
      </c>
      <c r="J1558" s="499">
        <v>0.5</v>
      </c>
    </row>
    <row r="1559" spans="3:10" ht="15.75" customHeight="1">
      <c r="C1559" s="1" t="str">
        <f t="shared" si="35"/>
        <v>Network Utilities: District Cooling/Heating CompaniesWaste</v>
      </c>
      <c r="D1559" s="1" t="s">
        <v>198</v>
      </c>
      <c r="E1559" s="1" t="s">
        <v>6</v>
      </c>
      <c r="F1559" s="1" t="s">
        <v>149</v>
      </c>
      <c r="G1559" s="1">
        <v>0.5</v>
      </c>
      <c r="H1559" s="1">
        <v>0.5</v>
      </c>
      <c r="I1559" s="1" t="e">
        <v>#N/A</v>
      </c>
      <c r="J1559" s="499">
        <v>0.5</v>
      </c>
    </row>
    <row r="1560" spans="3:10" ht="15.75" customHeight="1">
      <c r="C1560" s="1" t="str">
        <f t="shared" si="35"/>
        <v>Network Utilities: District Cooling/Heating Companies: District Cooling/Heating NetworkWaste</v>
      </c>
      <c r="D1560" s="1" t="s">
        <v>199</v>
      </c>
      <c r="E1560" s="1" t="s">
        <v>6</v>
      </c>
      <c r="F1560" s="1" t="s">
        <v>149</v>
      </c>
      <c r="G1560" s="1">
        <v>0.5</v>
      </c>
      <c r="H1560" s="1">
        <v>0.5</v>
      </c>
      <c r="I1560" s="1" t="e">
        <v>#N/A</v>
      </c>
      <c r="J1560" s="499">
        <v>0.5</v>
      </c>
    </row>
    <row r="1561" spans="3:10" ht="15.75" customHeight="1">
      <c r="C1561" s="1" t="str">
        <f t="shared" si="35"/>
        <v>Network Utilities: District Cooling/Heating Companies: OtherWaste</v>
      </c>
      <c r="D1561" s="1" t="s">
        <v>200</v>
      </c>
      <c r="E1561" s="1" t="s">
        <v>6</v>
      </c>
      <c r="F1561" s="1" t="s">
        <v>149</v>
      </c>
      <c r="G1561" s="1">
        <v>0.5</v>
      </c>
      <c r="H1561" s="1">
        <v>0.5</v>
      </c>
      <c r="I1561" s="1" t="e">
        <v>#N/A</v>
      </c>
      <c r="J1561" s="499">
        <v>0.5</v>
      </c>
    </row>
    <row r="1562" spans="3:10" ht="15.75" customHeight="1">
      <c r="C1562" s="1" t="str">
        <f t="shared" si="35"/>
        <v>Network Utilities: Electricity Distribution CompaniesWaste</v>
      </c>
      <c r="D1562" s="1" t="s">
        <v>201</v>
      </c>
      <c r="E1562" s="1" t="s">
        <v>6</v>
      </c>
      <c r="F1562" s="1" t="s">
        <v>149</v>
      </c>
      <c r="G1562" s="1">
        <v>0.5</v>
      </c>
      <c r="H1562" s="1">
        <v>0.5</v>
      </c>
      <c r="I1562" s="1" t="e">
        <v>#N/A</v>
      </c>
      <c r="J1562" s="499">
        <v>0.5</v>
      </c>
    </row>
    <row r="1563" spans="3:10" ht="15.75" customHeight="1">
      <c r="C1563" s="1" t="str">
        <f t="shared" si="35"/>
        <v>Network Utilities: Electricity Distribution Companies: Electric vehicle chargingWaste</v>
      </c>
      <c r="D1563" s="461" t="s">
        <v>202</v>
      </c>
      <c r="F1563" s="1" t="s">
        <v>149</v>
      </c>
      <c r="H1563" s="1" t="e">
        <f>VLOOKUP(D1563,#REF!,6,FALSE)</f>
        <v>#REF!</v>
      </c>
      <c r="I1563" s="1" t="e">
        <v>#N/A</v>
      </c>
      <c r="J1563" s="499">
        <v>0.5</v>
      </c>
    </row>
    <row r="1564" spans="3:10" ht="15.75" customHeight="1">
      <c r="C1564" s="1" t="str">
        <f t="shared" si="35"/>
        <v>Network Utilities: Electricity Distribution Companies: Electricity Distribution NetworkWaste</v>
      </c>
      <c r="D1564" s="1" t="s">
        <v>203</v>
      </c>
      <c r="E1564" s="1" t="s">
        <v>6</v>
      </c>
      <c r="F1564" s="1" t="s">
        <v>149</v>
      </c>
      <c r="G1564" s="1">
        <v>0.5</v>
      </c>
      <c r="H1564" s="1">
        <v>0.5</v>
      </c>
      <c r="I1564" s="1" t="e">
        <v>#N/A</v>
      </c>
      <c r="J1564" s="499">
        <v>0.5</v>
      </c>
    </row>
    <row r="1565" spans="3:10" ht="15.75" customHeight="1">
      <c r="C1565" s="1" t="str">
        <f t="shared" si="35"/>
        <v>Network Utilities: Electricity Distribution Companies: OtherWaste</v>
      </c>
      <c r="D1565" s="1" t="s">
        <v>204</v>
      </c>
      <c r="E1565" s="1" t="s">
        <v>6</v>
      </c>
      <c r="F1565" s="1" t="s">
        <v>149</v>
      </c>
      <c r="G1565" s="1">
        <v>0.5</v>
      </c>
      <c r="H1565" s="1">
        <v>0.5</v>
      </c>
      <c r="I1565" s="1" t="e">
        <v>#N/A</v>
      </c>
      <c r="J1565" s="499">
        <v>0.5</v>
      </c>
    </row>
    <row r="1566" spans="3:10" ht="15.75" customHeight="1">
      <c r="C1566" s="1" t="str">
        <f t="shared" si="35"/>
        <v>Network Utilities: Electricity Transmission CompaniesWaste</v>
      </c>
      <c r="D1566" s="1" t="s">
        <v>205</v>
      </c>
      <c r="E1566" s="1" t="s">
        <v>6</v>
      </c>
      <c r="F1566" s="1" t="s">
        <v>149</v>
      </c>
      <c r="G1566" s="1">
        <v>0.5</v>
      </c>
      <c r="H1566" s="1">
        <v>0.5</v>
      </c>
      <c r="I1566" s="1" t="e">
        <v>#N/A</v>
      </c>
      <c r="J1566" s="499">
        <v>0.5</v>
      </c>
    </row>
    <row r="1567" spans="3:10" ht="15.75" customHeight="1">
      <c r="C1567" s="1" t="str">
        <f t="shared" si="35"/>
        <v>Network Utilities: Electricity Transmission Companies: Electricity Transmission NetworkWaste</v>
      </c>
      <c r="D1567" s="1" t="s">
        <v>206</v>
      </c>
      <c r="E1567" s="1" t="s">
        <v>6</v>
      </c>
      <c r="F1567" s="1" t="s">
        <v>149</v>
      </c>
      <c r="G1567" s="1">
        <v>0.5</v>
      </c>
      <c r="H1567" s="1">
        <v>0.5</v>
      </c>
      <c r="I1567" s="1" t="e">
        <v>#N/A</v>
      </c>
      <c r="J1567" s="499">
        <v>0.5</v>
      </c>
    </row>
    <row r="1568" spans="3:10" ht="15.75" customHeight="1">
      <c r="C1568" s="1" t="str">
        <f t="shared" si="35"/>
        <v>Network Utilities: Electricity Transmission Companies: OtherWaste</v>
      </c>
      <c r="D1568" s="1" t="s">
        <v>207</v>
      </c>
      <c r="E1568" s="1" t="s">
        <v>6</v>
      </c>
      <c r="F1568" s="1" t="s">
        <v>149</v>
      </c>
      <c r="G1568" s="1">
        <v>0.5</v>
      </c>
      <c r="H1568" s="1">
        <v>0.5</v>
      </c>
      <c r="I1568" s="1" t="e">
        <v>#N/A</v>
      </c>
      <c r="J1568" s="499">
        <v>0.5</v>
      </c>
    </row>
    <row r="1569" spans="3:10" ht="15.75" customHeight="1">
      <c r="C1569" s="1" t="str">
        <f t="shared" si="35"/>
        <v>Network Utilities: Gas Distribution CompaniesWaste</v>
      </c>
      <c r="D1569" s="1" t="s">
        <v>208</v>
      </c>
      <c r="E1569" s="1" t="s">
        <v>6</v>
      </c>
      <c r="F1569" s="1" t="s">
        <v>149</v>
      </c>
      <c r="G1569" s="1">
        <v>0.5</v>
      </c>
      <c r="H1569" s="1">
        <v>0.5</v>
      </c>
      <c r="I1569" s="1" t="e">
        <v>#N/A</v>
      </c>
      <c r="J1569" s="499">
        <v>0.5</v>
      </c>
    </row>
    <row r="1570" spans="3:10" ht="15.75" customHeight="1">
      <c r="C1570" s="1" t="str">
        <f t="shared" si="35"/>
        <v>Network Utilities: Gas Distribution Companies: Gas Distribution NetworkWaste</v>
      </c>
      <c r="D1570" s="1" t="s">
        <v>209</v>
      </c>
      <c r="E1570" s="1" t="s">
        <v>6</v>
      </c>
      <c r="F1570" s="1" t="s">
        <v>149</v>
      </c>
      <c r="G1570" s="1">
        <v>0.5</v>
      </c>
      <c r="H1570" s="1">
        <v>0.5</v>
      </c>
      <c r="I1570" s="1" t="e">
        <v>#N/A</v>
      </c>
      <c r="J1570" s="499">
        <v>0.5</v>
      </c>
    </row>
    <row r="1571" spans="3:10" ht="15.75" customHeight="1">
      <c r="C1571" s="1" t="str">
        <f t="shared" si="35"/>
        <v>Network Utilities: Gas Distribution Companies: OtherWaste</v>
      </c>
      <c r="D1571" s="1" t="s">
        <v>210</v>
      </c>
      <c r="E1571" s="1" t="s">
        <v>6</v>
      </c>
      <c r="F1571" s="1" t="s">
        <v>149</v>
      </c>
      <c r="G1571" s="1">
        <v>0.5</v>
      </c>
      <c r="H1571" s="1">
        <v>0.5</v>
      </c>
      <c r="I1571" s="1" t="e">
        <v>#N/A</v>
      </c>
      <c r="J1571" s="499">
        <v>0.5</v>
      </c>
    </row>
    <row r="1572" spans="3:10" ht="15.75" customHeight="1">
      <c r="C1572" s="1" t="str">
        <f t="shared" si="35"/>
        <v>Network Utilities: Other: Waste</v>
      </c>
      <c r="D1572" s="1" t="s">
        <v>766</v>
      </c>
      <c r="E1572" s="1" t="s">
        <v>6</v>
      </c>
      <c r="F1572" s="1" t="s">
        <v>149</v>
      </c>
      <c r="G1572" s="1">
        <v>0.5</v>
      </c>
      <c r="H1572" s="1">
        <v>0.5</v>
      </c>
      <c r="I1572" s="1" t="e">
        <v>#N/A</v>
      </c>
      <c r="J1572" s="499">
        <v>0.5</v>
      </c>
    </row>
    <row r="1573" spans="3:10" ht="15.75" customHeight="1">
      <c r="C1573" s="1" t="str">
        <f t="shared" si="35"/>
        <v>Network Utilities: Water and Sewerage CompaniesWaste</v>
      </c>
      <c r="D1573" s="1" t="s">
        <v>211</v>
      </c>
      <c r="E1573" s="1" t="s">
        <v>6</v>
      </c>
      <c r="F1573" s="1" t="s">
        <v>149</v>
      </c>
      <c r="G1573" s="1">
        <v>1</v>
      </c>
      <c r="H1573" s="1">
        <v>1</v>
      </c>
      <c r="I1573" s="1" t="e">
        <v>#N/A</v>
      </c>
      <c r="J1573" s="499">
        <v>1</v>
      </c>
    </row>
    <row r="1574" spans="3:10" ht="15.75" customHeight="1">
      <c r="C1574" s="1" t="str">
        <f t="shared" si="35"/>
        <v>Network Utilities: Water and Sewerage Companies: OtherWaste</v>
      </c>
      <c r="D1574" s="1" t="s">
        <v>212</v>
      </c>
      <c r="E1574" s="1" t="s">
        <v>6</v>
      </c>
      <c r="F1574" s="1" t="s">
        <v>149</v>
      </c>
      <c r="G1574" s="1">
        <v>1</v>
      </c>
      <c r="H1574" s="1">
        <v>1</v>
      </c>
      <c r="I1574" s="1" t="e">
        <v>#N/A</v>
      </c>
      <c r="J1574" s="499">
        <v>1</v>
      </c>
    </row>
    <row r="1575" spans="3:10" ht="15.75" customHeight="1">
      <c r="C1575" s="1" t="str">
        <f t="shared" si="35"/>
        <v>Network Utilities: Water and Sewerage Companies: Water and Sewerage NetworkWaste</v>
      </c>
      <c r="D1575" s="1" t="s">
        <v>213</v>
      </c>
      <c r="E1575" s="1" t="s">
        <v>6</v>
      </c>
      <c r="F1575" s="1" t="s">
        <v>149</v>
      </c>
      <c r="G1575" s="1">
        <v>1</v>
      </c>
      <c r="H1575" s="1">
        <v>1</v>
      </c>
      <c r="I1575" s="1" t="e">
        <v>#N/A</v>
      </c>
      <c r="J1575" s="499">
        <v>1</v>
      </c>
    </row>
    <row r="1576" spans="3:10" ht="15.75" customHeight="1">
      <c r="C1576" s="1" t="str">
        <f t="shared" si="35"/>
        <v>Other: : Waste</v>
      </c>
      <c r="D1576" s="1" t="s">
        <v>763</v>
      </c>
      <c r="E1576" s="1" t="s">
        <v>6</v>
      </c>
      <c r="F1576" s="1" t="s">
        <v>149</v>
      </c>
      <c r="G1576" s="1">
        <v>1</v>
      </c>
      <c r="H1576" s="1">
        <v>1</v>
      </c>
      <c r="I1576" s="1" t="e">
        <v>#N/A</v>
      </c>
      <c r="J1576" s="499">
        <v>1</v>
      </c>
    </row>
    <row r="1577" spans="3:10" ht="15.75" customHeight="1">
      <c r="C1577" s="1" t="str">
        <f t="shared" si="35"/>
        <v>Power Generation x-RenewablesWaste</v>
      </c>
      <c r="D1577" s="1" t="s">
        <v>216</v>
      </c>
      <c r="E1577" s="1" t="s">
        <v>6</v>
      </c>
      <c r="F1577" s="1" t="s">
        <v>149</v>
      </c>
      <c r="G1577" s="1">
        <v>2</v>
      </c>
      <c r="H1577" s="1">
        <v>2</v>
      </c>
      <c r="I1577" s="1" t="e">
        <v>#N/A</v>
      </c>
      <c r="J1577" s="499">
        <v>2</v>
      </c>
    </row>
    <row r="1578" spans="3:10" ht="15.75" customHeight="1">
      <c r="C1578" s="1" t="str">
        <f t="shared" si="35"/>
        <v>Power Generation x-Renewables: Independent Power ProducersWaste</v>
      </c>
      <c r="D1578" s="1" t="s">
        <v>217</v>
      </c>
      <c r="E1578" s="1" t="s">
        <v>6</v>
      </c>
      <c r="F1578" s="1" t="s">
        <v>149</v>
      </c>
      <c r="G1578" s="1">
        <v>2</v>
      </c>
      <c r="H1578" s="1">
        <v>2</v>
      </c>
      <c r="I1578" s="1" t="e">
        <v>#N/A</v>
      </c>
      <c r="J1578" s="499">
        <v>2</v>
      </c>
    </row>
    <row r="1579" spans="3:10" ht="15.75" customHeight="1">
      <c r="C1579" s="1" t="str">
        <f t="shared" si="35"/>
        <v>Power Generation x-Renewables: Independent Power Producers: Coal-Fired Power GenerationWaste</v>
      </c>
      <c r="D1579" s="1" t="s">
        <v>218</v>
      </c>
      <c r="E1579" s="1" t="s">
        <v>6</v>
      </c>
      <c r="F1579" s="1" t="s">
        <v>149</v>
      </c>
      <c r="G1579" s="1">
        <v>2</v>
      </c>
      <c r="H1579" s="1">
        <v>2</v>
      </c>
      <c r="I1579" s="1" t="e">
        <v>#N/A</v>
      </c>
      <c r="J1579" s="499">
        <v>2</v>
      </c>
    </row>
    <row r="1580" spans="3:10" ht="15.75" customHeight="1">
      <c r="C1580" s="1" t="str">
        <f t="shared" si="35"/>
        <v>Power Generation x-Renewables: Independent Power Producers: Combined Heat and Power GenerationWaste</v>
      </c>
      <c r="D1580" s="1" t="s">
        <v>219</v>
      </c>
      <c r="E1580" s="1" t="s">
        <v>6</v>
      </c>
      <c r="F1580" s="1" t="s">
        <v>149</v>
      </c>
      <c r="G1580" s="1">
        <v>2</v>
      </c>
      <c r="H1580" s="1">
        <v>2</v>
      </c>
      <c r="I1580" s="1" t="e">
        <v>#N/A</v>
      </c>
      <c r="J1580" s="499">
        <v>2</v>
      </c>
    </row>
    <row r="1581" spans="3:10" ht="15.75" customHeight="1">
      <c r="C1581" s="1" t="str">
        <f t="shared" si="35"/>
        <v>Power Generation x-Renewables: Independent Power Producers: Gas-Fired Power GenerationWaste</v>
      </c>
      <c r="D1581" s="1" t="s">
        <v>220</v>
      </c>
      <c r="E1581" s="1" t="s">
        <v>6</v>
      </c>
      <c r="F1581" s="1" t="s">
        <v>149</v>
      </c>
      <c r="G1581" s="1">
        <v>2</v>
      </c>
      <c r="H1581" s="1">
        <v>2</v>
      </c>
      <c r="I1581" s="1" t="e">
        <v>#N/A</v>
      </c>
      <c r="J1581" s="499">
        <v>2</v>
      </c>
    </row>
    <row r="1582" spans="3:10" ht="15.75" customHeight="1">
      <c r="C1582" s="1" t="str">
        <f t="shared" si="35"/>
        <v>Power Generation x-Renewables: Independent Power Producers: Nuclear Power GenerationWaste</v>
      </c>
      <c r="D1582" s="1" t="s">
        <v>221</v>
      </c>
      <c r="E1582" s="1" t="s">
        <v>6</v>
      </c>
      <c r="F1582" s="1" t="s">
        <v>149</v>
      </c>
      <c r="G1582" s="1">
        <v>2</v>
      </c>
      <c r="H1582" s="1">
        <v>2</v>
      </c>
      <c r="I1582" s="1" t="e">
        <v>#N/A</v>
      </c>
      <c r="J1582" s="499">
        <v>2</v>
      </c>
    </row>
    <row r="1583" spans="3:10" ht="15.75" customHeight="1">
      <c r="C1583" s="1" t="str">
        <f t="shared" si="35"/>
        <v>Power Generation x-Renewables: Independent Power Producers: OtherWaste</v>
      </c>
      <c r="D1583" s="1" t="s">
        <v>222</v>
      </c>
      <c r="E1583" s="1" t="s">
        <v>6</v>
      </c>
      <c r="F1583" s="1" t="s">
        <v>149</v>
      </c>
      <c r="G1583" s="1">
        <v>2</v>
      </c>
      <c r="H1583" s="1">
        <v>2</v>
      </c>
      <c r="I1583" s="1" t="e">
        <v>#N/A</v>
      </c>
      <c r="J1583" s="499">
        <v>2</v>
      </c>
    </row>
    <row r="1584" spans="3:10" ht="15.75" customHeight="1">
      <c r="C1584" s="1" t="str">
        <f t="shared" si="35"/>
        <v>Power Generation x-Renewables: Independent Power Producers: Other Fossil-Fuel-Fired Power GenerationWaste</v>
      </c>
      <c r="D1584" s="1" t="s">
        <v>223</v>
      </c>
      <c r="E1584" s="1" t="s">
        <v>6</v>
      </c>
      <c r="F1584" s="1" t="s">
        <v>149</v>
      </c>
      <c r="G1584" s="1">
        <v>2</v>
      </c>
      <c r="H1584" s="1">
        <v>2</v>
      </c>
      <c r="I1584" s="1" t="e">
        <v>#N/A</v>
      </c>
      <c r="J1584" s="499">
        <v>2</v>
      </c>
    </row>
    <row r="1585" spans="3:10" ht="15.75" customHeight="1">
      <c r="C1585" s="1" t="str">
        <f t="shared" si="35"/>
        <v>Power Generation x-Renewables: Independent Water and Power ProducersWaste</v>
      </c>
      <c r="D1585" s="1" t="s">
        <v>224</v>
      </c>
      <c r="E1585" s="1" t="s">
        <v>6</v>
      </c>
      <c r="F1585" s="1" t="s">
        <v>149</v>
      </c>
      <c r="G1585" s="1">
        <v>2</v>
      </c>
      <c r="H1585" s="1">
        <v>2</v>
      </c>
      <c r="I1585" s="1" t="e">
        <v>#N/A</v>
      </c>
      <c r="J1585" s="499">
        <v>2</v>
      </c>
    </row>
    <row r="1586" spans="3:10" ht="15.75" customHeight="1">
      <c r="C1586" s="1" t="str">
        <f t="shared" si="35"/>
        <v>Power Generation x-Renewables: Independent Water and Power Producers: Power and Water ProductionWaste</v>
      </c>
      <c r="D1586" s="1" t="s">
        <v>225</v>
      </c>
      <c r="E1586" s="1" t="s">
        <v>6</v>
      </c>
      <c r="F1586" s="1" t="s">
        <v>149</v>
      </c>
      <c r="G1586" s="1">
        <v>2</v>
      </c>
      <c r="H1586" s="1">
        <v>2</v>
      </c>
      <c r="I1586" s="1" t="e">
        <v>#N/A</v>
      </c>
      <c r="J1586" s="499">
        <v>2</v>
      </c>
    </row>
    <row r="1587" spans="3:10" ht="15.75" customHeight="1">
      <c r="C1587" s="1" t="str">
        <f t="shared" si="35"/>
        <v>Power Generation x-Renewables: Other: Waste</v>
      </c>
      <c r="D1587" s="1" t="s">
        <v>767</v>
      </c>
      <c r="E1587" s="1" t="s">
        <v>6</v>
      </c>
      <c r="F1587" s="1" t="s">
        <v>149</v>
      </c>
      <c r="G1587" s="1">
        <v>2</v>
      </c>
      <c r="H1587" s="1">
        <v>2</v>
      </c>
      <c r="I1587" s="1" t="e">
        <v>#N/A</v>
      </c>
      <c r="J1587" s="499">
        <v>2</v>
      </c>
    </row>
    <row r="1588" spans="3:10" ht="15.75" customHeight="1">
      <c r="C1588" s="1" t="str">
        <f t="shared" si="35"/>
        <v>Renewable PowerWaste</v>
      </c>
      <c r="D1588" s="1" t="s">
        <v>226</v>
      </c>
      <c r="E1588" s="1" t="s">
        <v>6</v>
      </c>
      <c r="F1588" s="1" t="s">
        <v>149</v>
      </c>
      <c r="G1588" s="1">
        <v>1</v>
      </c>
      <c r="H1588" s="1">
        <v>1</v>
      </c>
      <c r="I1588" s="1" t="e">
        <v>#N/A</v>
      </c>
      <c r="J1588" s="499">
        <v>1</v>
      </c>
    </row>
    <row r="1589" spans="3:10" ht="15.75" customHeight="1">
      <c r="C1589" s="1" t="str">
        <f t="shared" si="35"/>
        <v>Renewable Power: Hydroelectric Power GenerationWaste</v>
      </c>
      <c r="D1589" s="1" t="s">
        <v>227</v>
      </c>
      <c r="E1589" s="1" t="s">
        <v>6</v>
      </c>
      <c r="F1589" s="1" t="s">
        <v>149</v>
      </c>
      <c r="G1589" s="1">
        <v>0.5</v>
      </c>
      <c r="H1589" s="1">
        <v>0.5</v>
      </c>
      <c r="I1589" s="1" t="e">
        <v>#N/A</v>
      </c>
      <c r="J1589" s="499">
        <v>0.5</v>
      </c>
    </row>
    <row r="1590" spans="3:10" ht="15.75" customHeight="1">
      <c r="C1590" s="1" t="str">
        <f t="shared" si="35"/>
        <v>Renewable Power: Hydroelectric Power Generation: Hydroelectric Dam Power GenerationWaste</v>
      </c>
      <c r="D1590" s="1" t="s">
        <v>228</v>
      </c>
      <c r="E1590" s="1" t="s">
        <v>6</v>
      </c>
      <c r="F1590" s="1" t="s">
        <v>149</v>
      </c>
      <c r="G1590" s="1">
        <v>0.5</v>
      </c>
      <c r="H1590" s="1">
        <v>0.5</v>
      </c>
      <c r="I1590" s="1" t="e">
        <v>#N/A</v>
      </c>
      <c r="J1590" s="499">
        <v>0.5</v>
      </c>
    </row>
    <row r="1591" spans="3:10" ht="15.75" customHeight="1">
      <c r="C1591" s="1" t="str">
        <f t="shared" si="35"/>
        <v>Renewable Power: Hydroelectric Power Generation: Hydroelectric Run-of-River Power GenerationWaste</v>
      </c>
      <c r="D1591" s="1" t="s">
        <v>229</v>
      </c>
      <c r="E1591" s="1" t="s">
        <v>6</v>
      </c>
      <c r="F1591" s="1" t="s">
        <v>149</v>
      </c>
      <c r="G1591" s="1">
        <v>0.5</v>
      </c>
      <c r="H1591" s="1">
        <v>0.5</v>
      </c>
      <c r="I1591" s="1" t="e">
        <v>#N/A</v>
      </c>
      <c r="J1591" s="499">
        <v>0.5</v>
      </c>
    </row>
    <row r="1592" spans="3:10" ht="15.75" customHeight="1">
      <c r="C1592" s="1" t="str">
        <f t="shared" si="35"/>
        <v>Renewable Power: Hydroelectric Power Generation: OtherWaste</v>
      </c>
      <c r="D1592" s="1" t="s">
        <v>230</v>
      </c>
      <c r="E1592" s="1" t="s">
        <v>6</v>
      </c>
      <c r="F1592" s="1" t="s">
        <v>149</v>
      </c>
      <c r="G1592" s="1">
        <v>0.5</v>
      </c>
      <c r="H1592" s="1">
        <v>0.5</v>
      </c>
      <c r="I1592" s="1" t="e">
        <v>#N/A</v>
      </c>
      <c r="J1592" s="499">
        <v>0.5</v>
      </c>
    </row>
    <row r="1593" spans="3:10" ht="15.75" customHeight="1">
      <c r="C1593" s="1" t="str">
        <f t="shared" si="35"/>
        <v>Renewable Power: Hydroelectric Power Generation: Pumped Hydroelectric StorageWaste</v>
      </c>
      <c r="D1593" s="1" t="s">
        <v>231</v>
      </c>
      <c r="E1593" s="1" t="s">
        <v>6</v>
      </c>
      <c r="F1593" s="1" t="s">
        <v>149</v>
      </c>
      <c r="G1593" s="1">
        <v>0.5</v>
      </c>
      <c r="H1593" s="1">
        <v>0.5</v>
      </c>
      <c r="I1593" s="1" t="e">
        <v>#N/A</v>
      </c>
      <c r="J1593" s="499">
        <v>0.5</v>
      </c>
    </row>
    <row r="1594" spans="3:10" ht="15.75" customHeight="1">
      <c r="C1594" s="1" t="str">
        <f t="shared" si="35"/>
        <v>Renewable Power: Other: Waste</v>
      </c>
      <c r="D1594" s="1" t="s">
        <v>768</v>
      </c>
      <c r="E1594" s="1" t="s">
        <v>6</v>
      </c>
      <c r="F1594" s="1" t="s">
        <v>149</v>
      </c>
      <c r="G1594" s="1">
        <v>1</v>
      </c>
      <c r="H1594" s="1">
        <v>1</v>
      </c>
      <c r="I1594" s="1" t="e">
        <v>#N/A</v>
      </c>
      <c r="J1594" s="499">
        <v>1</v>
      </c>
    </row>
    <row r="1595" spans="3:10" ht="15.75" customHeight="1">
      <c r="C1595" s="1" t="str">
        <f t="shared" si="35"/>
        <v>Renewable Power: Other Renewable Power GenerationWaste</v>
      </c>
      <c r="D1595" s="1" t="s">
        <v>232</v>
      </c>
      <c r="E1595" s="1" t="s">
        <v>6</v>
      </c>
      <c r="F1595" s="1" t="s">
        <v>149</v>
      </c>
      <c r="G1595" s="1">
        <v>1</v>
      </c>
      <c r="H1595" s="1">
        <v>1</v>
      </c>
      <c r="I1595" s="1" t="e">
        <v>#N/A</v>
      </c>
      <c r="J1595" s="499">
        <v>1</v>
      </c>
    </row>
    <row r="1596" spans="3:10" ht="15.75" customHeight="1">
      <c r="C1596" s="1" t="str">
        <f t="shared" si="35"/>
        <v>Renewable Power: Other Renewable Power Generation: Biomass Power GenerationWaste</v>
      </c>
      <c r="D1596" s="1" t="s">
        <v>233</v>
      </c>
      <c r="E1596" s="1" t="s">
        <v>6</v>
      </c>
      <c r="F1596" s="1" t="s">
        <v>149</v>
      </c>
      <c r="G1596" s="1">
        <v>2</v>
      </c>
      <c r="H1596" s="1">
        <v>2</v>
      </c>
      <c r="I1596" s="1" t="e">
        <v>#N/A</v>
      </c>
      <c r="J1596" s="499">
        <v>2</v>
      </c>
    </row>
    <row r="1597" spans="3:10" ht="15.75" customHeight="1">
      <c r="C1597" s="1" t="str">
        <f t="shared" si="35"/>
        <v>Renewable Power: Other Renewable Power Generation: Geothermal Power GenerationWaste</v>
      </c>
      <c r="D1597" s="1" t="s">
        <v>234</v>
      </c>
      <c r="E1597" s="1" t="s">
        <v>6</v>
      </c>
      <c r="F1597" s="1" t="s">
        <v>149</v>
      </c>
      <c r="G1597" s="1">
        <v>1</v>
      </c>
      <c r="H1597" s="1">
        <v>1</v>
      </c>
      <c r="I1597" s="1" t="e">
        <v>#N/A</v>
      </c>
      <c r="J1597" s="499">
        <v>1</v>
      </c>
    </row>
    <row r="1598" spans="3:10" ht="15.75" customHeight="1">
      <c r="C1598" s="1" t="str">
        <f t="shared" si="35"/>
        <v>Renewable Power: Other Renewable Power Generation: OtherWaste</v>
      </c>
      <c r="D1598" s="1" t="s">
        <v>235</v>
      </c>
      <c r="E1598" s="1" t="s">
        <v>6</v>
      </c>
      <c r="F1598" s="1" t="s">
        <v>149</v>
      </c>
      <c r="G1598" s="1">
        <v>1</v>
      </c>
      <c r="H1598" s="1">
        <v>1</v>
      </c>
      <c r="I1598" s="1" t="e">
        <v>#N/A</v>
      </c>
      <c r="J1598" s="499">
        <v>1</v>
      </c>
    </row>
    <row r="1599" spans="3:10" ht="15.75" customHeight="1">
      <c r="C1599" s="1" t="str">
        <f t="shared" si="35"/>
        <v>Renewable Power: Other Renewable Power Generation: Wave Power GenerationWaste</v>
      </c>
      <c r="D1599" s="1" t="s">
        <v>236</v>
      </c>
      <c r="E1599" s="1" t="s">
        <v>6</v>
      </c>
      <c r="F1599" s="1" t="s">
        <v>149</v>
      </c>
      <c r="G1599" s="1">
        <v>0.5</v>
      </c>
      <c r="H1599" s="1">
        <v>0.5</v>
      </c>
      <c r="I1599" s="1" t="e">
        <v>#N/A</v>
      </c>
      <c r="J1599" s="499">
        <v>0.5</v>
      </c>
    </row>
    <row r="1600" spans="3:10" ht="15.75" customHeight="1">
      <c r="C1600" s="1" t="str">
        <f t="shared" si="35"/>
        <v>Renewable Power: Other Renewable TechnologiesWaste</v>
      </c>
      <c r="D1600" s="1" t="s">
        <v>237</v>
      </c>
      <c r="E1600" s="1" t="s">
        <v>6</v>
      </c>
      <c r="F1600" s="1" t="s">
        <v>149</v>
      </c>
      <c r="G1600" s="1">
        <v>1</v>
      </c>
      <c r="H1600" s="1">
        <v>1</v>
      </c>
      <c r="I1600" s="1" t="e">
        <v>#N/A</v>
      </c>
      <c r="J1600" s="499">
        <v>1</v>
      </c>
    </row>
    <row r="1601" spans="3:10" ht="15.75" customHeight="1">
      <c r="C1601" s="1" t="str">
        <f t="shared" si="35"/>
        <v>Renewable Power: Other Renewable Technologies: Battery StorageWaste</v>
      </c>
      <c r="D1601" s="1" t="s">
        <v>238</v>
      </c>
      <c r="E1601" s="1" t="s">
        <v>6</v>
      </c>
      <c r="F1601" s="1" t="s">
        <v>149</v>
      </c>
      <c r="G1601" s="1">
        <v>1</v>
      </c>
      <c r="H1601" s="1">
        <v>1</v>
      </c>
      <c r="I1601" s="1" t="e">
        <v>#N/A</v>
      </c>
      <c r="J1601" s="499">
        <v>1</v>
      </c>
    </row>
    <row r="1602" spans="3:10" ht="15.75" customHeight="1">
      <c r="C1602" s="1" t="str">
        <f t="shared" si="35"/>
        <v>Renewable Power: Other Renewable Technologies: Off-Shore Transmission (OFTO)Waste</v>
      </c>
      <c r="D1602" s="1" t="s">
        <v>240</v>
      </c>
      <c r="E1602" s="1" t="s">
        <v>6</v>
      </c>
      <c r="F1602" s="1" t="s">
        <v>149</v>
      </c>
      <c r="G1602" s="1">
        <v>1</v>
      </c>
      <c r="H1602" s="1">
        <v>1</v>
      </c>
      <c r="I1602" s="1" t="e">
        <v>#N/A</v>
      </c>
      <c r="J1602" s="499">
        <v>1</v>
      </c>
    </row>
    <row r="1603" spans="3:10" ht="15.75" customHeight="1">
      <c r="C1603" s="1" t="str">
        <f t="shared" si="35"/>
        <v>Renewable Power: Other Renewable Technologies: OtherWaste</v>
      </c>
      <c r="D1603" s="1" t="s">
        <v>241</v>
      </c>
      <c r="E1603" s="1" t="s">
        <v>6</v>
      </c>
      <c r="F1603" s="1" t="s">
        <v>149</v>
      </c>
      <c r="G1603" s="1">
        <v>1</v>
      </c>
      <c r="H1603" s="1">
        <v>1</v>
      </c>
      <c r="I1603" s="1" t="e">
        <v>#N/A</v>
      </c>
      <c r="J1603" s="499">
        <v>1</v>
      </c>
    </row>
    <row r="1604" spans="3:10" ht="15.75" customHeight="1">
      <c r="C1604" s="1" t="str">
        <f t="shared" si="35"/>
        <v>Renewable Power: Other Renewable Technologies: Other StorageWaste</v>
      </c>
      <c r="D1604" s="1" t="s">
        <v>242</v>
      </c>
      <c r="E1604" s="1" t="s">
        <v>6</v>
      </c>
      <c r="F1604" s="1" t="s">
        <v>149</v>
      </c>
      <c r="G1604" s="1">
        <v>1</v>
      </c>
      <c r="H1604" s="1">
        <v>1</v>
      </c>
      <c r="I1604" s="1" t="e">
        <v>#N/A</v>
      </c>
      <c r="J1604" s="499">
        <v>1</v>
      </c>
    </row>
    <row r="1605" spans="3:10" ht="15.75" customHeight="1">
      <c r="C1605" s="1" t="str">
        <f t="shared" si="35"/>
        <v>Renewable Power: Solar Power GenerationWaste</v>
      </c>
      <c r="D1605" s="1" t="s">
        <v>243</v>
      </c>
      <c r="E1605" s="1" t="s">
        <v>6</v>
      </c>
      <c r="F1605" s="1" t="s">
        <v>149</v>
      </c>
      <c r="G1605" s="1">
        <v>0.5</v>
      </c>
      <c r="H1605" s="1">
        <v>0.5</v>
      </c>
      <c r="I1605" s="1" t="e">
        <v>#N/A</v>
      </c>
      <c r="J1605" s="499">
        <v>0.5</v>
      </c>
    </row>
    <row r="1606" spans="3:10" ht="15.75" customHeight="1">
      <c r="C1606" s="1" t="str">
        <f t="shared" si="35"/>
        <v>Renewable Power: Solar Power Generation: OtherWaste</v>
      </c>
      <c r="D1606" s="1" t="s">
        <v>244</v>
      </c>
      <c r="E1606" s="1" t="s">
        <v>6</v>
      </c>
      <c r="F1606" s="1" t="s">
        <v>149</v>
      </c>
      <c r="G1606" s="1">
        <v>0.5</v>
      </c>
      <c r="H1606" s="1">
        <v>0.5</v>
      </c>
      <c r="I1606" s="1" t="e">
        <v>#N/A</v>
      </c>
      <c r="J1606" s="499">
        <v>0.5</v>
      </c>
    </row>
    <row r="1607" spans="3:10" ht="15.75" customHeight="1">
      <c r="C1607" s="1" t="str">
        <f t="shared" si="35"/>
        <v>Renewable Power: Solar Power Generation: Photovoltaic Power GenerationWaste</v>
      </c>
      <c r="D1607" s="1" t="s">
        <v>245</v>
      </c>
      <c r="E1607" s="1" t="s">
        <v>6</v>
      </c>
      <c r="F1607" s="1" t="s">
        <v>149</v>
      </c>
      <c r="G1607" s="1">
        <v>0.5</v>
      </c>
      <c r="H1607" s="1">
        <v>0.5</v>
      </c>
      <c r="I1607" s="1" t="e">
        <v>#N/A</v>
      </c>
      <c r="J1607" s="499">
        <v>0.5</v>
      </c>
    </row>
    <row r="1608" spans="3:10" ht="15.75" customHeight="1">
      <c r="C1608" s="1" t="str">
        <f t="shared" si="35"/>
        <v>Renewable Power: Solar Power Generation: Thermal Solar PowerWaste</v>
      </c>
      <c r="D1608" s="1" t="s">
        <v>247</v>
      </c>
      <c r="E1608" s="1" t="s">
        <v>6</v>
      </c>
      <c r="F1608" s="1" t="s">
        <v>149</v>
      </c>
      <c r="G1608" s="1">
        <v>0.5</v>
      </c>
      <c r="H1608" s="1">
        <v>0.5</v>
      </c>
      <c r="I1608" s="1" t="e">
        <v>#N/A</v>
      </c>
      <c r="J1608" s="499">
        <v>0.5</v>
      </c>
    </row>
    <row r="1609" spans="3:10" ht="15.75" customHeight="1">
      <c r="C1609" s="1" t="str">
        <f t="shared" si="35"/>
        <v>Renewable Power: Wind Power GenerationWaste</v>
      </c>
      <c r="D1609" s="1" t="s">
        <v>248</v>
      </c>
      <c r="E1609" s="1" t="s">
        <v>6</v>
      </c>
      <c r="F1609" s="1" t="s">
        <v>149</v>
      </c>
      <c r="G1609" s="1">
        <v>0.5</v>
      </c>
      <c r="H1609" s="1">
        <v>0.5</v>
      </c>
      <c r="I1609" s="1" t="e">
        <v>#N/A</v>
      </c>
      <c r="J1609" s="499">
        <v>0.5</v>
      </c>
    </row>
    <row r="1610" spans="3:10" ht="15.75" customHeight="1">
      <c r="C1610" s="1" t="str">
        <f t="shared" si="35"/>
        <v>Renewable Power: Wind Power Generation: Off-Shore Wind Power GenerationWaste</v>
      </c>
      <c r="D1610" s="1" t="s">
        <v>249</v>
      </c>
      <c r="E1610" s="1" t="s">
        <v>6</v>
      </c>
      <c r="F1610" s="1" t="s">
        <v>149</v>
      </c>
      <c r="G1610" s="1">
        <v>0.5</v>
      </c>
      <c r="H1610" s="1">
        <v>0.5</v>
      </c>
      <c r="I1610" s="1" t="e">
        <v>#N/A</v>
      </c>
      <c r="J1610" s="499">
        <v>0.5</v>
      </c>
    </row>
    <row r="1611" spans="3:10" ht="15.75" customHeight="1">
      <c r="C1611" s="1" t="str">
        <f t="shared" si="35"/>
        <v>Renewable Power: Wind Power Generation: On-Shore Wind Power GenerationWaste</v>
      </c>
      <c r="D1611" s="1" t="s">
        <v>250</v>
      </c>
      <c r="E1611" s="1" t="s">
        <v>6</v>
      </c>
      <c r="F1611" s="1" t="s">
        <v>149</v>
      </c>
      <c r="G1611" s="1">
        <v>0.5</v>
      </c>
      <c r="H1611" s="1">
        <v>0.5</v>
      </c>
      <c r="I1611" s="1" t="e">
        <v>#N/A</v>
      </c>
      <c r="J1611" s="499">
        <v>0.5</v>
      </c>
    </row>
    <row r="1612" spans="3:10" ht="15.75" customHeight="1">
      <c r="C1612" s="1" t="str">
        <f t="shared" si="35"/>
        <v>Renewable Power: Wind Power Generation: OtherWaste</v>
      </c>
      <c r="D1612" s="1" t="s">
        <v>251</v>
      </c>
      <c r="E1612" s="1" t="s">
        <v>6</v>
      </c>
      <c r="F1612" s="1" t="s">
        <v>149</v>
      </c>
      <c r="G1612" s="1">
        <v>0.5</v>
      </c>
      <c r="H1612" s="1">
        <v>0.5</v>
      </c>
      <c r="I1612" s="1" t="e">
        <v>#N/A</v>
      </c>
      <c r="J1612" s="499">
        <v>0.5</v>
      </c>
    </row>
    <row r="1613" spans="3:10" ht="15.75" customHeight="1">
      <c r="C1613" s="1" t="str">
        <f t="shared" si="35"/>
        <v>Social InfrastructureWaste</v>
      </c>
      <c r="D1613" s="1" t="s">
        <v>252</v>
      </c>
      <c r="E1613" s="1" t="s">
        <v>6</v>
      </c>
      <c r="F1613" s="1" t="s">
        <v>149</v>
      </c>
      <c r="G1613" s="1">
        <v>1</v>
      </c>
      <c r="H1613" s="1">
        <v>1</v>
      </c>
      <c r="I1613" s="1" t="e">
        <v>#N/A</v>
      </c>
      <c r="J1613" s="499">
        <v>1</v>
      </c>
    </row>
    <row r="1614" spans="3:10" ht="15.75" customHeight="1">
      <c r="C1614" s="1" t="str">
        <f t="shared" si="35"/>
        <v>Social Infrastructure: Defence ServicesWaste</v>
      </c>
      <c r="D1614" s="1" t="s">
        <v>253</v>
      </c>
      <c r="E1614" s="1" t="s">
        <v>6</v>
      </c>
      <c r="F1614" s="1" t="s">
        <v>149</v>
      </c>
      <c r="G1614" s="1">
        <v>1</v>
      </c>
      <c r="H1614" s="1">
        <v>1</v>
      </c>
      <c r="I1614" s="1" t="e">
        <v>#N/A</v>
      </c>
      <c r="J1614" s="499">
        <v>1</v>
      </c>
    </row>
    <row r="1615" spans="3:10" ht="15.75" customHeight="1">
      <c r="C1615" s="1" t="str">
        <f t="shared" si="35"/>
        <v>Social Infrastructure: Defence Services: Barracks and AccommodationWaste</v>
      </c>
      <c r="D1615" s="1" t="s">
        <v>254</v>
      </c>
      <c r="E1615" s="1" t="s">
        <v>6</v>
      </c>
      <c r="F1615" s="1" t="s">
        <v>149</v>
      </c>
      <c r="G1615" s="1">
        <v>1</v>
      </c>
      <c r="H1615" s="1">
        <v>1</v>
      </c>
      <c r="I1615" s="1" t="e">
        <v>#N/A</v>
      </c>
      <c r="J1615" s="499">
        <v>1</v>
      </c>
    </row>
    <row r="1616" spans="3:10" ht="15.75" customHeight="1">
      <c r="C1616" s="1" t="str">
        <f t="shared" si="35"/>
        <v>Social Infrastructure: Defence Services: OtherWaste</v>
      </c>
      <c r="D1616" s="1" t="s">
        <v>256</v>
      </c>
      <c r="E1616" s="1" t="s">
        <v>6</v>
      </c>
      <c r="F1616" s="1" t="s">
        <v>149</v>
      </c>
      <c r="G1616" s="1">
        <v>1</v>
      </c>
      <c r="H1616" s="1">
        <v>1</v>
      </c>
      <c r="I1616" s="1" t="e">
        <v>#N/A</v>
      </c>
      <c r="J1616" s="499">
        <v>1</v>
      </c>
    </row>
    <row r="1617" spans="3:10" ht="15.75" customHeight="1">
      <c r="C1617" s="1" t="str">
        <f t="shared" si="35"/>
        <v>Social Infrastructure: Defence Services: Strategic Transport and RefuellingWaste</v>
      </c>
      <c r="D1617" s="1" t="s">
        <v>257</v>
      </c>
      <c r="E1617" s="1" t="s">
        <v>6</v>
      </c>
      <c r="F1617" s="1" t="s">
        <v>149</v>
      </c>
      <c r="G1617" s="1">
        <v>1</v>
      </c>
      <c r="H1617" s="1">
        <v>1</v>
      </c>
      <c r="I1617" s="1" t="e">
        <v>#N/A</v>
      </c>
      <c r="J1617" s="499">
        <v>1</v>
      </c>
    </row>
    <row r="1618" spans="3:10" ht="15.75" customHeight="1">
      <c r="C1618" s="1" t="str">
        <f t="shared" si="35"/>
        <v>Social Infrastructure: Defence Services: Training FacilitiesWaste</v>
      </c>
      <c r="D1618" s="1" t="s">
        <v>258</v>
      </c>
      <c r="E1618" s="1" t="s">
        <v>6</v>
      </c>
      <c r="F1618" s="1" t="s">
        <v>149</v>
      </c>
      <c r="G1618" s="1">
        <v>1</v>
      </c>
      <c r="H1618" s="1">
        <v>1</v>
      </c>
      <c r="I1618" s="1" t="e">
        <v>#N/A</v>
      </c>
      <c r="J1618" s="499">
        <v>1</v>
      </c>
    </row>
    <row r="1619" spans="3:10" ht="15.75" customHeight="1">
      <c r="C1619" s="1" t="str">
        <f t="shared" si="35"/>
        <v>Social Infrastructure: Education ServicesWaste</v>
      </c>
      <c r="D1619" s="1" t="s">
        <v>259</v>
      </c>
      <c r="E1619" s="1" t="s">
        <v>6</v>
      </c>
      <c r="F1619" s="1" t="s">
        <v>149</v>
      </c>
      <c r="G1619" s="1">
        <v>1</v>
      </c>
      <c r="H1619" s="1">
        <v>1</v>
      </c>
      <c r="I1619" s="1" t="e">
        <v>#N/A</v>
      </c>
      <c r="J1619" s="499">
        <v>1</v>
      </c>
    </row>
    <row r="1620" spans="3:10" ht="15.75" customHeight="1">
      <c r="C1620" s="1" t="str">
        <f t="shared" si="35"/>
        <v>Social Infrastructure: Education Services: OtherWaste</v>
      </c>
      <c r="D1620" s="1" t="s">
        <v>260</v>
      </c>
      <c r="E1620" s="1" t="s">
        <v>6</v>
      </c>
      <c r="F1620" s="1" t="s">
        <v>149</v>
      </c>
      <c r="G1620" s="1">
        <v>1</v>
      </c>
      <c r="H1620" s="1">
        <v>1</v>
      </c>
      <c r="I1620" s="1" t="e">
        <v>#N/A</v>
      </c>
      <c r="J1620" s="499">
        <v>1</v>
      </c>
    </row>
    <row r="1621" spans="3:10" ht="15.75" customHeight="1">
      <c r="C1621" s="1" t="str">
        <f t="shared" si="35"/>
        <v>Social Infrastructure: Education Services: Schools (Classes and Sports Facilities)Waste</v>
      </c>
      <c r="D1621" s="1" t="s">
        <v>262</v>
      </c>
      <c r="E1621" s="1" t="s">
        <v>6</v>
      </c>
      <c r="F1621" s="1" t="s">
        <v>149</v>
      </c>
      <c r="G1621" s="1">
        <v>1</v>
      </c>
      <c r="H1621" s="1">
        <v>1</v>
      </c>
      <c r="I1621" s="1" t="e">
        <v>#N/A</v>
      </c>
      <c r="J1621" s="499">
        <v>1</v>
      </c>
    </row>
    <row r="1622" spans="3:10" ht="15.75" customHeight="1">
      <c r="C1622" s="1" t="str">
        <f t="shared" si="35"/>
        <v>Social Infrastructure: Education Services: Student AccommodationWaste</v>
      </c>
      <c r="D1622" s="1" t="s">
        <v>263</v>
      </c>
      <c r="E1622" s="1" t="s">
        <v>6</v>
      </c>
      <c r="F1622" s="1" t="s">
        <v>149</v>
      </c>
      <c r="G1622" s="1">
        <v>1</v>
      </c>
      <c r="H1622" s="1">
        <v>1</v>
      </c>
      <c r="I1622" s="1" t="e">
        <v>#N/A</v>
      </c>
      <c r="J1622" s="499">
        <v>1</v>
      </c>
    </row>
    <row r="1623" spans="3:10" ht="15.75" customHeight="1">
      <c r="C1623" s="1" t="str">
        <f t="shared" si="35"/>
        <v>Social Infrastructure: Education Services: Universities (Classes, Labs, Administration Buildings)Waste</v>
      </c>
      <c r="D1623" s="1" t="s">
        <v>264</v>
      </c>
      <c r="E1623" s="1" t="s">
        <v>6</v>
      </c>
      <c r="F1623" s="1" t="s">
        <v>149</v>
      </c>
      <c r="G1623" s="1">
        <v>1</v>
      </c>
      <c r="H1623" s="1">
        <v>1</v>
      </c>
      <c r="I1623" s="1" t="e">
        <v>#N/A</v>
      </c>
      <c r="J1623" s="499">
        <v>1</v>
      </c>
    </row>
    <row r="1624" spans="3:10" ht="15.75" customHeight="1">
      <c r="C1624" s="1" t="str">
        <f t="shared" si="35"/>
        <v>Social Infrastructure: Government ServicesWaste</v>
      </c>
      <c r="D1624" s="1" t="s">
        <v>265</v>
      </c>
      <c r="E1624" s="1" t="s">
        <v>6</v>
      </c>
      <c r="F1624" s="1" t="s">
        <v>149</v>
      </c>
      <c r="G1624" s="1">
        <v>1</v>
      </c>
      <c r="H1624" s="1">
        <v>1</v>
      </c>
      <c r="I1624" s="1" t="e">
        <v>#N/A</v>
      </c>
      <c r="J1624" s="499">
        <v>1</v>
      </c>
    </row>
    <row r="1625" spans="3:10" ht="15.75" customHeight="1">
      <c r="C1625" s="1" t="str">
        <f t="shared" si="35"/>
        <v>Social Infrastructure: Government Services: Courts of JusticeWaste</v>
      </c>
      <c r="D1625" s="1" t="s">
        <v>266</v>
      </c>
      <c r="E1625" s="1" t="s">
        <v>6</v>
      </c>
      <c r="F1625" s="1" t="s">
        <v>149</v>
      </c>
      <c r="G1625" s="1">
        <v>1</v>
      </c>
      <c r="H1625" s="1">
        <v>1</v>
      </c>
      <c r="I1625" s="1" t="e">
        <v>#N/A</v>
      </c>
      <c r="J1625" s="499">
        <v>1</v>
      </c>
    </row>
    <row r="1626" spans="3:10" ht="15.75" customHeight="1">
      <c r="C1626" s="1" t="str">
        <f t="shared" si="35"/>
        <v>Social Infrastructure: Government Services: Government Buildings and Office AccommodationWaste</v>
      </c>
      <c r="D1626" s="1" t="s">
        <v>267</v>
      </c>
      <c r="E1626" s="1" t="s">
        <v>6</v>
      </c>
      <c r="F1626" s="1" t="s">
        <v>149</v>
      </c>
      <c r="G1626" s="1">
        <v>1</v>
      </c>
      <c r="H1626" s="1">
        <v>1</v>
      </c>
      <c r="I1626" s="1" t="e">
        <v>#N/A</v>
      </c>
      <c r="J1626" s="499">
        <v>1</v>
      </c>
    </row>
    <row r="1627" spans="3:10" ht="15.75" customHeight="1">
      <c r="C1627" s="1" t="str">
        <f t="shared" ref="C1627:C1690" si="36">CONCATENATE(D1627,F1627)</f>
        <v>Social Infrastructure: Government Services: OtherWaste</v>
      </c>
      <c r="D1627" s="1" t="s">
        <v>268</v>
      </c>
      <c r="E1627" s="1" t="s">
        <v>6</v>
      </c>
      <c r="F1627" s="1" t="s">
        <v>149</v>
      </c>
      <c r="G1627" s="1">
        <v>1</v>
      </c>
      <c r="H1627" s="1">
        <v>1</v>
      </c>
      <c r="I1627" s="1" t="e">
        <v>#N/A</v>
      </c>
      <c r="J1627" s="499">
        <v>1</v>
      </c>
    </row>
    <row r="1628" spans="3:10" ht="15.75" customHeight="1">
      <c r="C1628" s="1" t="str">
        <f t="shared" si="36"/>
        <v>Social Infrastructure: Government Services: Police Stations and FacilitiesWaste</v>
      </c>
      <c r="D1628" s="1" t="s">
        <v>270</v>
      </c>
      <c r="E1628" s="1" t="s">
        <v>6</v>
      </c>
      <c r="F1628" s="1" t="s">
        <v>149</v>
      </c>
      <c r="G1628" s="1">
        <v>1</v>
      </c>
      <c r="H1628" s="1">
        <v>1</v>
      </c>
      <c r="I1628" s="1" t="e">
        <v>#N/A</v>
      </c>
      <c r="J1628" s="499">
        <v>1</v>
      </c>
    </row>
    <row r="1629" spans="3:10" ht="15.75" customHeight="1">
      <c r="C1629" s="1" t="str">
        <f t="shared" si="36"/>
        <v>Social Infrastructure: Government Services: PrisonsWaste</v>
      </c>
      <c r="D1629" s="1" t="s">
        <v>271</v>
      </c>
      <c r="E1629" s="1" t="s">
        <v>6</v>
      </c>
      <c r="F1629" s="1" t="s">
        <v>149</v>
      </c>
      <c r="G1629" s="1">
        <v>1</v>
      </c>
      <c r="H1629" s="1">
        <v>1</v>
      </c>
      <c r="I1629" s="1" t="e">
        <v>#N/A</v>
      </c>
      <c r="J1629" s="499">
        <v>1</v>
      </c>
    </row>
    <row r="1630" spans="3:10" ht="15.75" customHeight="1">
      <c r="C1630" s="1" t="str">
        <f t="shared" si="36"/>
        <v>Social Infrastructure: Government Services: Social AccommodationWaste</v>
      </c>
      <c r="D1630" s="1" t="s">
        <v>272</v>
      </c>
      <c r="E1630" s="1" t="s">
        <v>6</v>
      </c>
      <c r="F1630" s="1" t="s">
        <v>149</v>
      </c>
      <c r="G1630" s="1">
        <v>1</v>
      </c>
      <c r="H1630" s="1">
        <v>1</v>
      </c>
      <c r="I1630" s="1" t="e">
        <v>#N/A</v>
      </c>
      <c r="J1630" s="499">
        <v>1</v>
      </c>
    </row>
    <row r="1631" spans="3:10" ht="15.75" customHeight="1">
      <c r="C1631" s="1" t="str">
        <f t="shared" si="36"/>
        <v>Social Infrastructure: Government Services: Street LightingWaste</v>
      </c>
      <c r="D1631" s="1" t="s">
        <v>273</v>
      </c>
      <c r="E1631" s="1" t="s">
        <v>6</v>
      </c>
      <c r="F1631" s="1" t="s">
        <v>149</v>
      </c>
      <c r="G1631" s="1">
        <v>1</v>
      </c>
      <c r="H1631" s="1">
        <v>1</v>
      </c>
      <c r="I1631" s="1" t="e">
        <v>#N/A</v>
      </c>
      <c r="J1631" s="499">
        <v>1</v>
      </c>
    </row>
    <row r="1632" spans="3:10" ht="15.75" customHeight="1">
      <c r="C1632" s="1" t="str">
        <f t="shared" si="36"/>
        <v>Social Infrastructure: Health and Social Care ServicesWaste</v>
      </c>
      <c r="D1632" s="1" t="s">
        <v>274</v>
      </c>
      <c r="E1632" s="1" t="s">
        <v>6</v>
      </c>
      <c r="F1632" s="1" t="s">
        <v>149</v>
      </c>
      <c r="G1632" s="1">
        <v>1</v>
      </c>
      <c r="H1632" s="1">
        <v>1</v>
      </c>
      <c r="I1632" s="1" t="e">
        <v>#N/A</v>
      </c>
      <c r="J1632" s="499">
        <v>1</v>
      </c>
    </row>
    <row r="1633" spans="3:10" ht="15.75" customHeight="1">
      <c r="C1633" s="1" t="str">
        <f t="shared" si="36"/>
        <v>Social Infrastructure: Health and Social Care Services: ClinicsWaste</v>
      </c>
      <c r="D1633" s="1" t="s">
        <v>276</v>
      </c>
      <c r="E1633" s="1" t="s">
        <v>6</v>
      </c>
      <c r="F1633" s="1" t="s">
        <v>149</v>
      </c>
      <c r="G1633" s="1">
        <v>1</v>
      </c>
      <c r="H1633" s="1">
        <v>1</v>
      </c>
      <c r="I1633" s="1" t="e">
        <v>#N/A</v>
      </c>
      <c r="J1633" s="499">
        <v>1</v>
      </c>
    </row>
    <row r="1634" spans="3:10" ht="15.75" customHeight="1">
      <c r="C1634" s="1" t="str">
        <f t="shared" si="36"/>
        <v>Social Infrastructure: Health and Social Care Services: CrematoriumWaste</v>
      </c>
      <c r="D1634" s="1" t="s">
        <v>278</v>
      </c>
      <c r="F1634" s="1" t="s">
        <v>149</v>
      </c>
      <c r="H1634" s="1">
        <v>1</v>
      </c>
      <c r="I1634" s="1" t="e">
        <v>#N/A</v>
      </c>
      <c r="J1634" s="499">
        <v>1</v>
      </c>
    </row>
    <row r="1635" spans="3:10" ht="15.75" customHeight="1">
      <c r="C1635" s="1" t="str">
        <f t="shared" si="36"/>
        <v>Social Infrastructure: Health and Social Care Services: HospitalsWaste</v>
      </c>
      <c r="D1635" s="1" t="s">
        <v>280</v>
      </c>
      <c r="E1635" s="1" t="s">
        <v>6</v>
      </c>
      <c r="F1635" s="1" t="s">
        <v>149</v>
      </c>
      <c r="G1635" s="1">
        <v>1</v>
      </c>
      <c r="H1635" s="1">
        <v>1</v>
      </c>
      <c r="I1635" s="1" t="e">
        <v>#N/A</v>
      </c>
      <c r="J1635" s="499">
        <v>1</v>
      </c>
    </row>
    <row r="1636" spans="3:10" ht="15.75" customHeight="1">
      <c r="C1636" s="1" t="str">
        <f t="shared" si="36"/>
        <v>Social Infrastructure: Health and Social Care Services: OtherWaste</v>
      </c>
      <c r="D1636" s="1" t="s">
        <v>281</v>
      </c>
      <c r="E1636" s="1" t="s">
        <v>6</v>
      </c>
      <c r="F1636" s="1" t="s">
        <v>149</v>
      </c>
      <c r="G1636" s="1">
        <v>1</v>
      </c>
      <c r="H1636" s="1">
        <v>1</v>
      </c>
      <c r="I1636" s="1" t="e">
        <v>#N/A</v>
      </c>
      <c r="J1636" s="499">
        <v>1</v>
      </c>
    </row>
    <row r="1637" spans="3:10" ht="15.75" customHeight="1">
      <c r="C1637" s="1" t="str">
        <f t="shared" si="36"/>
        <v>Social Infrastructure: Health and Social Care Services: Residential and Assisted LivingWaste</v>
      </c>
      <c r="D1637" s="1" t="s">
        <v>282</v>
      </c>
      <c r="E1637" s="1" t="s">
        <v>6</v>
      </c>
      <c r="F1637" s="1" t="s">
        <v>149</v>
      </c>
      <c r="G1637" s="1">
        <v>1</v>
      </c>
      <c r="H1637" s="1">
        <v>1</v>
      </c>
      <c r="I1637" s="1" t="e">
        <v>#N/A</v>
      </c>
      <c r="J1637" s="499">
        <v>1</v>
      </c>
    </row>
    <row r="1638" spans="3:10" ht="15.75" customHeight="1">
      <c r="C1638" s="1" t="str">
        <f t="shared" si="36"/>
        <v>Social Infrastructure: Other: Waste</v>
      </c>
      <c r="D1638" s="1" t="s">
        <v>769</v>
      </c>
      <c r="E1638" s="1" t="s">
        <v>6</v>
      </c>
      <c r="F1638" s="1" t="s">
        <v>149</v>
      </c>
      <c r="G1638" s="1">
        <v>1</v>
      </c>
      <c r="H1638" s="1">
        <v>1</v>
      </c>
      <c r="I1638" s="1" t="e">
        <v>#N/A</v>
      </c>
      <c r="J1638" s="499">
        <v>1</v>
      </c>
    </row>
    <row r="1639" spans="3:10" ht="15.75" customHeight="1">
      <c r="C1639" s="1" t="str">
        <f t="shared" si="36"/>
        <v>Social Infrastructure: Recreational FacilitiesWaste</v>
      </c>
      <c r="D1639" s="1" t="s">
        <v>285</v>
      </c>
      <c r="E1639" s="1" t="s">
        <v>6</v>
      </c>
      <c r="F1639" s="1" t="s">
        <v>149</v>
      </c>
      <c r="G1639" s="1">
        <v>1</v>
      </c>
      <c r="H1639" s="1">
        <v>1</v>
      </c>
      <c r="I1639" s="1" t="e">
        <v>#N/A</v>
      </c>
      <c r="J1639" s="499">
        <v>1</v>
      </c>
    </row>
    <row r="1640" spans="3:10" ht="15.75" customHeight="1">
      <c r="C1640" s="1" t="str">
        <f t="shared" si="36"/>
        <v>Social Infrastructure: Recreational Facilities: Amusement ParksWaste</v>
      </c>
      <c r="D1640" s="1" t="s">
        <v>286</v>
      </c>
      <c r="E1640" s="1" t="s">
        <v>6</v>
      </c>
      <c r="F1640" s="1" t="s">
        <v>149</v>
      </c>
      <c r="G1640" s="1">
        <v>1</v>
      </c>
      <c r="H1640" s="1">
        <v>1</v>
      </c>
      <c r="I1640" s="1" t="e">
        <v>#N/A</v>
      </c>
      <c r="J1640" s="499">
        <v>1</v>
      </c>
    </row>
    <row r="1641" spans="3:10" ht="15.75" customHeight="1">
      <c r="C1641" s="1" t="str">
        <f t="shared" si="36"/>
        <v>Social Infrastructure: Recreational Facilities: Arts, Libraries and MuseumsWaste</v>
      </c>
      <c r="D1641" s="1" t="s">
        <v>288</v>
      </c>
      <c r="E1641" s="1" t="s">
        <v>6</v>
      </c>
      <c r="F1641" s="1" t="s">
        <v>149</v>
      </c>
      <c r="G1641" s="1">
        <v>1</v>
      </c>
      <c r="H1641" s="1">
        <v>1</v>
      </c>
      <c r="I1641" s="1" t="e">
        <v>#N/A</v>
      </c>
      <c r="J1641" s="499">
        <v>1</v>
      </c>
    </row>
    <row r="1642" spans="3:10" ht="15.75" customHeight="1">
      <c r="C1642" s="1" t="str">
        <f t="shared" si="36"/>
        <v>Social Infrastructure: Recreational Facilities: Convention and Exhibition CentersWaste</v>
      </c>
      <c r="D1642" s="1" t="s">
        <v>289</v>
      </c>
      <c r="E1642" s="1" t="s">
        <v>6</v>
      </c>
      <c r="F1642" s="1" t="s">
        <v>149</v>
      </c>
      <c r="G1642" s="1">
        <v>1</v>
      </c>
      <c r="H1642" s="1">
        <v>1</v>
      </c>
      <c r="I1642" s="1" t="e">
        <v>#N/A</v>
      </c>
      <c r="J1642" s="499">
        <v>1</v>
      </c>
    </row>
    <row r="1643" spans="3:10" ht="15.75" customHeight="1">
      <c r="C1643" s="1" t="str">
        <f t="shared" si="36"/>
        <v>Social Infrastructure: Recreational Facilities: OtherWaste</v>
      </c>
      <c r="D1643" s="1" t="s">
        <v>291</v>
      </c>
      <c r="E1643" s="1" t="s">
        <v>6</v>
      </c>
      <c r="F1643" s="1" t="s">
        <v>149</v>
      </c>
      <c r="G1643" s="1">
        <v>1</v>
      </c>
      <c r="H1643" s="1">
        <v>1</v>
      </c>
      <c r="I1643" s="1" t="e">
        <v>#N/A</v>
      </c>
      <c r="J1643" s="499">
        <v>1</v>
      </c>
    </row>
    <row r="1644" spans="3:10" ht="15.75" customHeight="1">
      <c r="C1644" s="1" t="str">
        <f t="shared" si="36"/>
        <v>Social Infrastructure: Recreational Facilities: Public Parks and gardensWaste</v>
      </c>
      <c r="D1644" s="1" t="s">
        <v>292</v>
      </c>
      <c r="E1644" s="1" t="s">
        <v>6</v>
      </c>
      <c r="F1644" s="1" t="s">
        <v>149</v>
      </c>
      <c r="G1644" s="1">
        <v>1</v>
      </c>
      <c r="H1644" s="1">
        <v>1</v>
      </c>
      <c r="I1644" s="1" t="e">
        <v>#N/A</v>
      </c>
      <c r="J1644" s="499">
        <v>1</v>
      </c>
    </row>
    <row r="1645" spans="3:10" ht="15.75" customHeight="1">
      <c r="C1645" s="1" t="str">
        <f t="shared" si="36"/>
        <v>Social Infrastructure: Recreational Facilities: Stadiums and Sports CentersWaste</v>
      </c>
      <c r="D1645" s="1" t="s">
        <v>293</v>
      </c>
      <c r="E1645" s="1" t="s">
        <v>6</v>
      </c>
      <c r="F1645" s="1" t="s">
        <v>149</v>
      </c>
      <c r="G1645" s="1">
        <v>1</v>
      </c>
      <c r="H1645" s="1">
        <v>1</v>
      </c>
      <c r="I1645" s="1" t="e">
        <v>#N/A</v>
      </c>
      <c r="J1645" s="499">
        <v>1</v>
      </c>
    </row>
    <row r="1646" spans="3:10" ht="15.75" customHeight="1">
      <c r="C1646" s="1" t="str">
        <f t="shared" si="36"/>
        <v>TransportWaste</v>
      </c>
      <c r="D1646" s="1" t="s">
        <v>294</v>
      </c>
      <c r="E1646" s="1" t="s">
        <v>6</v>
      </c>
      <c r="F1646" s="1" t="s">
        <v>149</v>
      </c>
      <c r="G1646" s="1">
        <v>1</v>
      </c>
      <c r="H1646" s="1">
        <v>1</v>
      </c>
      <c r="I1646" s="1" t="e">
        <v>#N/A</v>
      </c>
      <c r="J1646" s="499">
        <v>1</v>
      </c>
    </row>
    <row r="1647" spans="3:10" ht="15.75" customHeight="1">
      <c r="C1647" s="1" t="str">
        <f t="shared" si="36"/>
        <v>Transport: Airport CompaniesWaste</v>
      </c>
      <c r="D1647" s="1" t="s">
        <v>296</v>
      </c>
      <c r="E1647" s="1" t="s">
        <v>6</v>
      </c>
      <c r="F1647" s="1" t="s">
        <v>149</v>
      </c>
      <c r="G1647" s="1">
        <v>1</v>
      </c>
      <c r="H1647" s="1">
        <v>1</v>
      </c>
      <c r="I1647" s="1" t="e">
        <v>#N/A</v>
      </c>
      <c r="J1647" s="499">
        <v>1</v>
      </c>
    </row>
    <row r="1648" spans="3:10" ht="15.75" customHeight="1">
      <c r="C1648" s="1" t="str">
        <f t="shared" si="36"/>
        <v>Transport: Airport Companies: AirportWaste</v>
      </c>
      <c r="D1648" s="1" t="s">
        <v>297</v>
      </c>
      <c r="E1648" s="1" t="s">
        <v>6</v>
      </c>
      <c r="F1648" s="1" t="s">
        <v>149</v>
      </c>
      <c r="G1648" s="1">
        <v>1</v>
      </c>
      <c r="H1648" s="1">
        <v>1</v>
      </c>
      <c r="I1648" s="1" t="e">
        <v>#N/A</v>
      </c>
      <c r="J1648" s="499">
        <v>1</v>
      </c>
    </row>
    <row r="1649" spans="3:10" ht="15.75" customHeight="1">
      <c r="C1649" s="1" t="str">
        <f t="shared" si="36"/>
        <v>Transport: Airport Companies: OtherWaste</v>
      </c>
      <c r="D1649" s="1" t="s">
        <v>298</v>
      </c>
      <c r="E1649" s="1" t="s">
        <v>6</v>
      </c>
      <c r="F1649" s="1" t="s">
        <v>149</v>
      </c>
      <c r="G1649" s="1">
        <v>1</v>
      </c>
      <c r="H1649" s="1">
        <v>1</v>
      </c>
      <c r="I1649" s="1" t="e">
        <v>#N/A</v>
      </c>
      <c r="J1649" s="499">
        <v>1</v>
      </c>
    </row>
    <row r="1650" spans="3:10" ht="15.75" customHeight="1">
      <c r="C1650" s="1" t="str">
        <f t="shared" si="36"/>
        <v>Transport: Car Park CompaniesWaste</v>
      </c>
      <c r="D1650" s="1" t="s">
        <v>300</v>
      </c>
      <c r="E1650" s="1" t="s">
        <v>6</v>
      </c>
      <c r="F1650" s="1" t="s">
        <v>149</v>
      </c>
      <c r="G1650" s="1">
        <v>1</v>
      </c>
      <c r="H1650" s="1">
        <v>1</v>
      </c>
      <c r="I1650" s="1" t="e">
        <v>#N/A</v>
      </c>
      <c r="J1650" s="499">
        <v>1</v>
      </c>
    </row>
    <row r="1651" spans="3:10" ht="15.75" customHeight="1">
      <c r="C1651" s="1" t="str">
        <f t="shared" si="36"/>
        <v>Transport: Car Park Companies: Car ParkWaste</v>
      </c>
      <c r="D1651" s="1" t="s">
        <v>301</v>
      </c>
      <c r="E1651" s="1" t="s">
        <v>6</v>
      </c>
      <c r="F1651" s="1" t="s">
        <v>149</v>
      </c>
      <c r="G1651" s="1">
        <v>1</v>
      </c>
      <c r="H1651" s="1">
        <v>1</v>
      </c>
      <c r="I1651" s="1" t="e">
        <v>#N/A</v>
      </c>
      <c r="J1651" s="499">
        <v>1</v>
      </c>
    </row>
    <row r="1652" spans="3:10" ht="15.75" customHeight="1">
      <c r="C1652" s="1" t="str">
        <f t="shared" si="36"/>
        <v>Transport: Car Park Companies: OtherWaste</v>
      </c>
      <c r="D1652" s="1" t="s">
        <v>302</v>
      </c>
      <c r="E1652" s="1" t="s">
        <v>6</v>
      </c>
      <c r="F1652" s="1" t="s">
        <v>149</v>
      </c>
      <c r="G1652" s="1">
        <v>1</v>
      </c>
      <c r="H1652" s="1">
        <v>1</v>
      </c>
      <c r="I1652" s="1" t="e">
        <v>#N/A</v>
      </c>
      <c r="J1652" s="499">
        <v>1</v>
      </c>
    </row>
    <row r="1653" spans="3:10" ht="15.75" customHeight="1">
      <c r="C1653" s="1" t="str">
        <f t="shared" si="36"/>
        <v>Transport: Other: Waste</v>
      </c>
      <c r="D1653" s="1" t="s">
        <v>770</v>
      </c>
      <c r="E1653" s="1" t="s">
        <v>6</v>
      </c>
      <c r="F1653" s="1" t="s">
        <v>149</v>
      </c>
      <c r="G1653" s="1">
        <v>1</v>
      </c>
      <c r="H1653" s="1">
        <v>1</v>
      </c>
      <c r="I1653" s="1" t="e">
        <v>#N/A</v>
      </c>
      <c r="J1653" s="499">
        <v>1</v>
      </c>
    </row>
    <row r="1654" spans="3:10" ht="15.75" customHeight="1">
      <c r="C1654" s="1" t="str">
        <f t="shared" si="36"/>
        <v>Transport: Other TransportWaste</v>
      </c>
      <c r="D1654" s="1" t="s">
        <v>303</v>
      </c>
      <c r="E1654" s="1" t="s">
        <v>6</v>
      </c>
      <c r="F1654" s="1" t="s">
        <v>149</v>
      </c>
      <c r="G1654" s="1">
        <v>1</v>
      </c>
      <c r="H1654" s="1">
        <v>1</v>
      </c>
      <c r="I1654" s="1" t="e">
        <v>#N/A</v>
      </c>
      <c r="J1654" s="499">
        <v>1</v>
      </c>
    </row>
    <row r="1655" spans="3:10" ht="15.75" customHeight="1">
      <c r="C1655" s="1" t="str">
        <f t="shared" si="36"/>
        <v>Transport: Water Transport Companies: Inland Water TransportWaste</v>
      </c>
      <c r="D1655" s="4" t="s">
        <v>2076</v>
      </c>
      <c r="E1655" s="1" t="s">
        <v>6</v>
      </c>
      <c r="F1655" s="1" t="s">
        <v>149</v>
      </c>
      <c r="G1655" s="1">
        <v>1</v>
      </c>
      <c r="H1655" s="1">
        <v>1</v>
      </c>
      <c r="I1655" s="1" t="e">
        <v>#N/A</v>
      </c>
      <c r="J1655" s="499">
        <v>1</v>
      </c>
    </row>
    <row r="1656" spans="3:10" ht="15.75" customHeight="1">
      <c r="C1656" s="1" t="str">
        <f t="shared" si="36"/>
        <v>Transport: Other Transport: IntermodalWaste</v>
      </c>
      <c r="D1656" s="1" t="s">
        <v>304</v>
      </c>
      <c r="E1656" s="1" t="s">
        <v>6</v>
      </c>
      <c r="F1656" s="1" t="s">
        <v>149</v>
      </c>
      <c r="G1656" s="1">
        <v>1</v>
      </c>
      <c r="H1656" s="1">
        <v>1</v>
      </c>
      <c r="I1656" s="1" t="e">
        <v>#N/A</v>
      </c>
      <c r="J1656" s="499">
        <v>1</v>
      </c>
    </row>
    <row r="1657" spans="3:10" ht="15.75" customHeight="1">
      <c r="C1657" s="1" t="str">
        <f t="shared" si="36"/>
        <v>Transport: Other Transport: OtherWaste</v>
      </c>
      <c r="D1657" s="1" t="s">
        <v>305</v>
      </c>
      <c r="E1657" s="1" t="s">
        <v>6</v>
      </c>
      <c r="F1657" s="1" t="s">
        <v>149</v>
      </c>
      <c r="G1657" s="1">
        <v>1</v>
      </c>
      <c r="H1657" s="1">
        <v>1</v>
      </c>
      <c r="I1657" s="1" t="e">
        <v>#N/A</v>
      </c>
      <c r="J1657" s="499">
        <v>1</v>
      </c>
    </row>
    <row r="1658" spans="3:10" ht="15.75" customHeight="1">
      <c r="C1658" s="1" t="str">
        <f t="shared" si="36"/>
        <v>Transport: Other Transport: Sea and Coastal ShippingWaste</v>
      </c>
      <c r="D1658" s="1" t="s">
        <v>48</v>
      </c>
      <c r="E1658" s="1" t="s">
        <v>6</v>
      </c>
      <c r="F1658" s="1" t="s">
        <v>149</v>
      </c>
      <c r="G1658" s="1">
        <v>1</v>
      </c>
      <c r="H1658" s="1">
        <v>1</v>
      </c>
      <c r="I1658" s="1" t="e">
        <v>#N/A</v>
      </c>
      <c r="J1658" s="499">
        <v>1</v>
      </c>
    </row>
    <row r="1659" spans="3:10" ht="15.75" customHeight="1">
      <c r="C1659" s="1" t="str">
        <f t="shared" si="36"/>
        <v>Transport: Port CompaniesWaste</v>
      </c>
      <c r="D1659" s="1" t="s">
        <v>306</v>
      </c>
      <c r="E1659" s="1" t="s">
        <v>6</v>
      </c>
      <c r="F1659" s="1" t="s">
        <v>149</v>
      </c>
      <c r="G1659" s="1">
        <v>1</v>
      </c>
      <c r="H1659" s="1">
        <v>1</v>
      </c>
      <c r="I1659" s="1" t="e">
        <v>#N/A</v>
      </c>
      <c r="J1659" s="499">
        <v>1</v>
      </c>
    </row>
    <row r="1660" spans="3:10" ht="15.75" customHeight="1">
      <c r="C1660" s="1" t="str">
        <f t="shared" si="36"/>
        <v>Transport: Port Companies: Bulk Goods PortWaste</v>
      </c>
      <c r="D1660" s="1" t="s">
        <v>307</v>
      </c>
      <c r="E1660" s="1" t="s">
        <v>6</v>
      </c>
      <c r="F1660" s="1" t="s">
        <v>149</v>
      </c>
      <c r="G1660" s="1">
        <v>1</v>
      </c>
      <c r="H1660" s="1">
        <v>1</v>
      </c>
      <c r="I1660" s="1" t="e">
        <v>#N/A</v>
      </c>
      <c r="J1660" s="499">
        <v>1</v>
      </c>
    </row>
    <row r="1661" spans="3:10" ht="15.75" customHeight="1">
      <c r="C1661" s="1" t="str">
        <f t="shared" si="36"/>
        <v>Transport: Port Companies: Container PortWaste</v>
      </c>
      <c r="D1661" s="1" t="s">
        <v>308</v>
      </c>
      <c r="E1661" s="1" t="s">
        <v>6</v>
      </c>
      <c r="F1661" s="1" t="s">
        <v>149</v>
      </c>
      <c r="G1661" s="1">
        <v>1</v>
      </c>
      <c r="H1661" s="1">
        <v>1</v>
      </c>
      <c r="I1661" s="1" t="e">
        <v>#N/A</v>
      </c>
      <c r="J1661" s="499">
        <v>1</v>
      </c>
    </row>
    <row r="1662" spans="3:10" ht="15.75" customHeight="1">
      <c r="C1662" s="1" t="str">
        <f t="shared" si="36"/>
        <v>Transport: Port Companies: Landlord PortWaste</v>
      </c>
      <c r="D1662" s="461" t="s">
        <v>309</v>
      </c>
      <c r="F1662" s="1" t="s">
        <v>149</v>
      </c>
      <c r="H1662" s="1" t="e">
        <f>VLOOKUP(D1662,#REF!,6,FALSE)</f>
        <v>#REF!</v>
      </c>
      <c r="I1662" s="1" t="e">
        <v>#N/A</v>
      </c>
      <c r="J1662" s="499">
        <v>1</v>
      </c>
    </row>
    <row r="1663" spans="3:10" ht="15.75" customHeight="1">
      <c r="C1663" s="1" t="str">
        <f t="shared" si="36"/>
        <v>Transport: Port Companies: Other PortWaste</v>
      </c>
      <c r="D1663" s="1" t="s">
        <v>310</v>
      </c>
      <c r="E1663" s="1" t="s">
        <v>6</v>
      </c>
      <c r="F1663" s="1" t="s">
        <v>149</v>
      </c>
      <c r="G1663" s="1">
        <v>1</v>
      </c>
      <c r="H1663" s="1">
        <v>1</v>
      </c>
      <c r="I1663" s="1" t="e">
        <v>#N/A</v>
      </c>
      <c r="J1663" s="499">
        <v>1</v>
      </c>
    </row>
    <row r="1664" spans="3:10" ht="15.75" customHeight="1">
      <c r="C1664" s="1" t="str">
        <f t="shared" si="36"/>
        <v>Transport: Port Companies: Tool PortWaste</v>
      </c>
      <c r="D1664" s="1" t="s">
        <v>311</v>
      </c>
      <c r="E1664" s="1" t="s">
        <v>6</v>
      </c>
      <c r="F1664" s="1" t="s">
        <v>149</v>
      </c>
      <c r="G1664" s="1">
        <v>1</v>
      </c>
      <c r="H1664" s="1">
        <v>1</v>
      </c>
      <c r="I1664" s="1" t="e">
        <v>#N/A</v>
      </c>
      <c r="J1664" s="499">
        <v>1</v>
      </c>
    </row>
    <row r="1665" spans="3:10" ht="15.75" customHeight="1">
      <c r="C1665" s="1" t="str">
        <f t="shared" si="36"/>
        <v>Transport: Rail CompaniesWaste</v>
      </c>
      <c r="D1665" s="1" t="s">
        <v>312</v>
      </c>
      <c r="E1665" s="1" t="s">
        <v>6</v>
      </c>
      <c r="F1665" s="1" t="s">
        <v>149</v>
      </c>
      <c r="G1665" s="1">
        <v>1</v>
      </c>
      <c r="H1665" s="1">
        <v>1</v>
      </c>
      <c r="I1665" s="1" t="e">
        <v>#N/A</v>
      </c>
      <c r="J1665" s="499">
        <v>1</v>
      </c>
    </row>
    <row r="1666" spans="3:10" ht="15.75" customHeight="1">
      <c r="C1666" s="1" t="str">
        <f t="shared" si="36"/>
        <v>Transport: Rail Companies: Freight Rail Rolling StockWaste</v>
      </c>
      <c r="D1666" s="1" t="s">
        <v>313</v>
      </c>
      <c r="F1666" s="1" t="s">
        <v>149</v>
      </c>
      <c r="H1666" s="1">
        <v>1</v>
      </c>
      <c r="I1666" s="1" t="e">
        <v>#N/A</v>
      </c>
      <c r="J1666" s="499">
        <v>1</v>
      </c>
    </row>
    <row r="1667" spans="3:10" ht="15.75" customHeight="1">
      <c r="C1667" s="1" t="str">
        <f t="shared" si="36"/>
        <v>Transport: Rail Companies: Heavy Rail LinesWaste</v>
      </c>
      <c r="D1667" s="1" t="s">
        <v>314</v>
      </c>
      <c r="E1667" s="1" t="s">
        <v>6</v>
      </c>
      <c r="F1667" s="1" t="s">
        <v>149</v>
      </c>
      <c r="G1667" s="1">
        <v>1</v>
      </c>
      <c r="H1667" s="1">
        <v>1</v>
      </c>
      <c r="I1667" s="1" t="e">
        <v>#N/A</v>
      </c>
      <c r="J1667" s="499">
        <v>1</v>
      </c>
    </row>
    <row r="1668" spans="3:10" ht="15.75" customHeight="1">
      <c r="C1668" s="1" t="str">
        <f t="shared" si="36"/>
        <v>Transport: Rail Companies: High Speed Rail LinesWaste</v>
      </c>
      <c r="D1668" s="1" t="s">
        <v>316</v>
      </c>
      <c r="F1668" s="1" t="s">
        <v>149</v>
      </c>
      <c r="H1668" s="1">
        <v>1</v>
      </c>
      <c r="I1668" s="1" t="e">
        <v>#N/A</v>
      </c>
      <c r="J1668" s="499">
        <v>1</v>
      </c>
    </row>
    <row r="1669" spans="3:10" ht="15.75" customHeight="1">
      <c r="C1669" s="1" t="str">
        <f t="shared" si="36"/>
        <v>Transport: Rail Companies: OtherWaste</v>
      </c>
      <c r="D1669" s="1" t="s">
        <v>317</v>
      </c>
      <c r="E1669" s="1" t="s">
        <v>6</v>
      </c>
      <c r="F1669" s="1" t="s">
        <v>149</v>
      </c>
      <c r="G1669" s="1">
        <v>1</v>
      </c>
      <c r="H1669" s="1">
        <v>1</v>
      </c>
      <c r="I1669" s="1" t="e">
        <v>#N/A</v>
      </c>
      <c r="J1669" s="499">
        <v>1</v>
      </c>
    </row>
    <row r="1670" spans="3:10" ht="15.75" customHeight="1">
      <c r="C1670" s="1" t="str">
        <f t="shared" si="36"/>
        <v>Transport: Rail Companies: Passenger Rail Rolling StockWaste</v>
      </c>
      <c r="D1670" s="1" t="s">
        <v>319</v>
      </c>
      <c r="F1670" s="1" t="s">
        <v>149</v>
      </c>
      <c r="H1670" s="1">
        <v>1</v>
      </c>
      <c r="I1670" s="1" t="e">
        <v>#N/A</v>
      </c>
      <c r="J1670" s="499">
        <v>1</v>
      </c>
    </row>
    <row r="1671" spans="3:10" ht="15.75" customHeight="1">
      <c r="C1671" s="1" t="str">
        <f t="shared" si="36"/>
        <v>Transport: Rail Companies: Rail FreightWaste</v>
      </c>
      <c r="D1671" s="1" t="s">
        <v>320</v>
      </c>
      <c r="E1671" s="1" t="s">
        <v>6</v>
      </c>
      <c r="F1671" s="1" t="s">
        <v>149</v>
      </c>
      <c r="G1671" s="1">
        <v>1</v>
      </c>
      <c r="H1671" s="1">
        <v>1</v>
      </c>
      <c r="I1671" s="1" t="e">
        <v>#N/A</v>
      </c>
      <c r="J1671" s="499">
        <v>1</v>
      </c>
    </row>
    <row r="1672" spans="3:10" ht="15.75" customHeight="1">
      <c r="C1672" s="1" t="str">
        <f t="shared" si="36"/>
        <v>Transport: Road CompaniesWaste</v>
      </c>
      <c r="D1672" s="1" t="s">
        <v>321</v>
      </c>
      <c r="E1672" s="1" t="s">
        <v>6</v>
      </c>
      <c r="F1672" s="1" t="s">
        <v>149</v>
      </c>
      <c r="G1672" s="1">
        <v>1</v>
      </c>
      <c r="H1672" s="1">
        <v>1</v>
      </c>
      <c r="I1672" s="1" t="e">
        <v>#N/A</v>
      </c>
      <c r="J1672" s="499">
        <v>1</v>
      </c>
    </row>
    <row r="1673" spans="3:10" ht="15.75" customHeight="1">
      <c r="C1673" s="1" t="str">
        <f t="shared" si="36"/>
        <v>Transport: Road Companies: Dual-Carriage Way RoadsWaste</v>
      </c>
      <c r="D1673" s="1" t="s">
        <v>322</v>
      </c>
      <c r="E1673" s="1" t="s">
        <v>6</v>
      </c>
      <c r="F1673" s="1" t="s">
        <v>149</v>
      </c>
      <c r="G1673" s="1">
        <v>1</v>
      </c>
      <c r="H1673" s="1">
        <v>1</v>
      </c>
      <c r="I1673" s="1" t="e">
        <v>#N/A</v>
      </c>
      <c r="J1673" s="499">
        <v>1</v>
      </c>
    </row>
    <row r="1674" spans="3:10" ht="15.75" customHeight="1">
      <c r="C1674" s="1" t="str">
        <f t="shared" si="36"/>
        <v>Transport: Road Companies: Motorway NetworkWaste</v>
      </c>
      <c r="D1674" s="1" t="s">
        <v>323</v>
      </c>
      <c r="E1674" s="1" t="s">
        <v>6</v>
      </c>
      <c r="F1674" s="1" t="s">
        <v>149</v>
      </c>
      <c r="G1674" s="1">
        <v>1</v>
      </c>
      <c r="H1674" s="1">
        <v>1</v>
      </c>
      <c r="I1674" s="1" t="e">
        <v>#N/A</v>
      </c>
      <c r="J1674" s="499">
        <v>1</v>
      </c>
    </row>
    <row r="1675" spans="3:10" ht="15.75" customHeight="1">
      <c r="C1675" s="1" t="str">
        <f t="shared" si="36"/>
        <v>Transport: Road Companies: MotorwaysWaste</v>
      </c>
      <c r="D1675" s="1" t="s">
        <v>324</v>
      </c>
      <c r="E1675" s="1" t="s">
        <v>6</v>
      </c>
      <c r="F1675" s="1" t="s">
        <v>149</v>
      </c>
      <c r="G1675" s="1">
        <v>1</v>
      </c>
      <c r="H1675" s="1">
        <v>1</v>
      </c>
      <c r="I1675" s="1" t="e">
        <v>#N/A</v>
      </c>
      <c r="J1675" s="499">
        <v>1</v>
      </c>
    </row>
    <row r="1676" spans="3:10" ht="15.75" customHeight="1">
      <c r="C1676" s="1" t="str">
        <f t="shared" si="36"/>
        <v>Transport: Road Companies: OtherWaste</v>
      </c>
      <c r="D1676" s="1" t="s">
        <v>325</v>
      </c>
      <c r="E1676" s="1" t="s">
        <v>6</v>
      </c>
      <c r="F1676" s="1" t="s">
        <v>149</v>
      </c>
      <c r="G1676" s="1">
        <v>1</v>
      </c>
      <c r="H1676" s="1">
        <v>1</v>
      </c>
      <c r="I1676" s="1" t="e">
        <v>#N/A</v>
      </c>
      <c r="J1676" s="499">
        <v>1</v>
      </c>
    </row>
    <row r="1677" spans="3:10" ht="15.75" customHeight="1">
      <c r="C1677" s="1" t="str">
        <f t="shared" si="36"/>
        <v>Transport: Road Companies: Stand-Alone BridgesWaste</v>
      </c>
      <c r="D1677" s="1" t="s">
        <v>326</v>
      </c>
      <c r="E1677" s="1" t="s">
        <v>6</v>
      </c>
      <c r="F1677" s="1" t="s">
        <v>149</v>
      </c>
      <c r="G1677" s="1">
        <v>1</v>
      </c>
      <c r="H1677" s="1">
        <v>1</v>
      </c>
      <c r="I1677" s="1" t="e">
        <v>#N/A</v>
      </c>
      <c r="J1677" s="499">
        <v>1</v>
      </c>
    </row>
    <row r="1678" spans="3:10" ht="15.75" customHeight="1">
      <c r="C1678" s="1" t="str">
        <f t="shared" si="36"/>
        <v>Transport: Road Companies: Stand-Alone TunnelsWaste</v>
      </c>
      <c r="D1678" s="1" t="s">
        <v>327</v>
      </c>
      <c r="E1678" s="1" t="s">
        <v>6</v>
      </c>
      <c r="F1678" s="1" t="s">
        <v>149</v>
      </c>
      <c r="G1678" s="1">
        <v>1</v>
      </c>
      <c r="H1678" s="1">
        <v>1</v>
      </c>
      <c r="I1678" s="1" t="e">
        <v>#N/A</v>
      </c>
      <c r="J1678" s="499">
        <v>1</v>
      </c>
    </row>
    <row r="1679" spans="3:10" ht="15.75" customHeight="1">
      <c r="C1679" s="1" t="str">
        <f t="shared" si="36"/>
        <v>Transport: Urban Commuter CompaniesWaste</v>
      </c>
      <c r="D1679" s="1" t="s">
        <v>328</v>
      </c>
      <c r="E1679" s="1" t="s">
        <v>6</v>
      </c>
      <c r="F1679" s="1" t="s">
        <v>149</v>
      </c>
      <c r="G1679" s="1">
        <v>1</v>
      </c>
      <c r="H1679" s="1">
        <v>1</v>
      </c>
      <c r="I1679" s="1" t="e">
        <v>#N/A</v>
      </c>
      <c r="J1679" s="499">
        <v>1</v>
      </c>
    </row>
    <row r="1680" spans="3:10" ht="15.75" customHeight="1">
      <c r="C1680" s="1" t="str">
        <f t="shared" si="36"/>
        <v>Transport: Urban Commuter Companies: Bus TransportationWaste</v>
      </c>
      <c r="D1680" s="1" t="s">
        <v>329</v>
      </c>
      <c r="E1680" s="1" t="s">
        <v>6</v>
      </c>
      <c r="F1680" s="1" t="s">
        <v>149</v>
      </c>
      <c r="G1680" s="1">
        <v>1</v>
      </c>
      <c r="H1680" s="1">
        <v>1</v>
      </c>
      <c r="I1680" s="1" t="e">
        <v>#N/A</v>
      </c>
      <c r="J1680" s="499">
        <v>1</v>
      </c>
    </row>
    <row r="1681" spans="3:10" ht="15.75" customHeight="1">
      <c r="C1681" s="1" t="str">
        <f t="shared" si="36"/>
        <v>Transport: Urban Commuter Companies: OtherWaste</v>
      </c>
      <c r="D1681" s="1" t="s">
        <v>330</v>
      </c>
      <c r="E1681" s="1" t="s">
        <v>6</v>
      </c>
      <c r="F1681" s="1" t="s">
        <v>149</v>
      </c>
      <c r="G1681" s="1">
        <v>1</v>
      </c>
      <c r="H1681" s="1">
        <v>1</v>
      </c>
      <c r="I1681" s="1" t="e">
        <v>#N/A</v>
      </c>
      <c r="J1681" s="499">
        <v>1</v>
      </c>
    </row>
    <row r="1682" spans="3:10" ht="15.75" customHeight="1">
      <c r="C1682" s="1" t="str">
        <f t="shared" si="36"/>
        <v>Transport: Urban Commuter Companies: Overground Mass TransitWaste</v>
      </c>
      <c r="D1682" s="1" t="s">
        <v>331</v>
      </c>
      <c r="E1682" s="1" t="s">
        <v>6</v>
      </c>
      <c r="F1682" s="1" t="s">
        <v>149</v>
      </c>
      <c r="G1682" s="1">
        <v>1</v>
      </c>
      <c r="H1682" s="1">
        <v>1</v>
      </c>
      <c r="I1682" s="1" t="e">
        <v>#N/A</v>
      </c>
      <c r="J1682" s="499">
        <v>1</v>
      </c>
    </row>
    <row r="1683" spans="3:10" ht="15.75" customHeight="1">
      <c r="C1683" s="1" t="str">
        <f t="shared" si="36"/>
        <v>Transport: Urban Commuter Companies: Underground Mass TransitWaste</v>
      </c>
      <c r="D1683" s="1" t="s">
        <v>332</v>
      </c>
      <c r="E1683" s="1" t="s">
        <v>6</v>
      </c>
      <c r="F1683" s="1" t="s">
        <v>149</v>
      </c>
      <c r="G1683" s="1">
        <v>1</v>
      </c>
      <c r="H1683" s="1">
        <v>1</v>
      </c>
      <c r="I1683" s="1" t="e">
        <v>#N/A</v>
      </c>
      <c r="J1683" s="499">
        <v>1</v>
      </c>
    </row>
    <row r="1684" spans="3:10" ht="15.75" customHeight="1">
      <c r="C1684" s="1" t="str">
        <f t="shared" si="36"/>
        <v>Transport: Urban Commuter Companies: Urban Light-RailWaste</v>
      </c>
      <c r="D1684" s="1" t="s">
        <v>333</v>
      </c>
      <c r="E1684" s="1" t="s">
        <v>6</v>
      </c>
      <c r="F1684" s="1" t="s">
        <v>149</v>
      </c>
      <c r="G1684" s="1">
        <v>1</v>
      </c>
      <c r="H1684" s="1">
        <v>1</v>
      </c>
      <c r="I1684" s="1" t="e">
        <v>#N/A</v>
      </c>
      <c r="J1684" s="499">
        <v>1</v>
      </c>
    </row>
    <row r="1685" spans="3:10" ht="15" customHeight="1">
      <c r="C1685" s="1" t="str">
        <f t="shared" si="36"/>
        <v>Transport: Other Transport: Cold storage and LogisticsAir pollution</v>
      </c>
      <c r="D1685" s="1" t="s">
        <v>746</v>
      </c>
      <c r="E1685" s="1" t="s">
        <v>6</v>
      </c>
      <c r="F1685" s="1" t="s">
        <v>66</v>
      </c>
      <c r="J1685" s="502">
        <v>0.5</v>
      </c>
    </row>
    <row r="1686" spans="3:10" ht="15" customHeight="1">
      <c r="C1686" s="1" t="str">
        <f t="shared" si="36"/>
        <v>Transport: Other Transport: WarehouseAir pollution</v>
      </c>
      <c r="D1686" s="1" t="s">
        <v>747</v>
      </c>
      <c r="E1686" s="1" t="s">
        <v>6</v>
      </c>
      <c r="F1686" s="1" t="s">
        <v>66</v>
      </c>
      <c r="J1686" s="502">
        <v>0.5</v>
      </c>
    </row>
    <row r="1687" spans="3:10" ht="15" customHeight="1">
      <c r="C1687" s="1" t="str">
        <f t="shared" si="36"/>
        <v>Transport: Other Transport: Transport Hub/DepotAir pollution</v>
      </c>
      <c r="D1687" s="1" t="s">
        <v>748</v>
      </c>
      <c r="E1687" s="1" t="s">
        <v>6</v>
      </c>
      <c r="F1687" s="1" t="s">
        <v>66</v>
      </c>
      <c r="J1687" s="502">
        <v>1</v>
      </c>
    </row>
    <row r="1688" spans="3:10" ht="15" customHeight="1">
      <c r="C1688" s="1" t="str">
        <f t="shared" si="36"/>
        <v>Network Utilities: Data Distribution Companies: Smart metersAir pollution</v>
      </c>
      <c r="D1688" s="1" t="s">
        <v>749</v>
      </c>
      <c r="E1688" s="1" t="s">
        <v>6</v>
      </c>
      <c r="F1688" s="1" t="s">
        <v>66</v>
      </c>
      <c r="J1688" s="502">
        <v>0</v>
      </c>
    </row>
    <row r="1689" spans="3:10" ht="15" customHeight="1">
      <c r="C1689" s="1" t="str">
        <f t="shared" si="36"/>
        <v>Energy and Water Resources: Energy Resource Processing Companies: Manufacture of Biogas and Biofuels for use in TransportAir pollution</v>
      </c>
      <c r="D1689" s="1" t="s">
        <v>750</v>
      </c>
      <c r="E1689" s="1" t="s">
        <v>6</v>
      </c>
      <c r="F1689" s="1" t="s">
        <v>66</v>
      </c>
      <c r="J1689" s="502">
        <v>2</v>
      </c>
    </row>
    <row r="1690" spans="3:10" ht="15" customHeight="1">
      <c r="C1690" s="1" t="str">
        <f t="shared" si="36"/>
        <v>Environmental Services: Waste Treatment: Production of Heating and Cooling using Waste HeatAir pollution</v>
      </c>
      <c r="D1690" s="1" t="s">
        <v>751</v>
      </c>
      <c r="E1690" s="1" t="s">
        <v>6</v>
      </c>
      <c r="F1690" s="1" t="s">
        <v>66</v>
      </c>
      <c r="J1690" s="502">
        <v>1</v>
      </c>
    </row>
    <row r="1691" spans="3:10" ht="15" customHeight="1">
      <c r="C1691" s="1" t="str">
        <f t="shared" ref="C1691:C1750" si="37">CONCATENATE(D1691,F1691)</f>
        <v>Environmental Services: Waste Treatment: Anaerobic Digestion of Sewage SludgeAir pollution</v>
      </c>
      <c r="D1691" s="1" t="s">
        <v>752</v>
      </c>
      <c r="E1691" s="1" t="s">
        <v>6</v>
      </c>
      <c r="F1691" s="1" t="s">
        <v>66</v>
      </c>
      <c r="J1691" s="502">
        <v>1</v>
      </c>
    </row>
    <row r="1692" spans="3:10" ht="15" customHeight="1">
      <c r="C1692" s="1" t="str">
        <f t="shared" si="37"/>
        <v>Environmental Services: Waste Treatment: Anaerobic Digestion of Bio-WasteAir pollution</v>
      </c>
      <c r="D1692" s="1" t="s">
        <v>753</v>
      </c>
      <c r="E1692" s="1" t="s">
        <v>6</v>
      </c>
      <c r="F1692" s="1" t="s">
        <v>66</v>
      </c>
      <c r="J1692" s="502">
        <v>1</v>
      </c>
    </row>
    <row r="1693" spans="3:10" ht="15" customHeight="1">
      <c r="C1693" s="1" t="str">
        <f t="shared" si="37"/>
        <v>Environmental Services: Waste Treatment: Composting of Bio-WasteAir pollution</v>
      </c>
      <c r="D1693" s="1" t="s">
        <v>754</v>
      </c>
      <c r="E1693" s="1" t="s">
        <v>6</v>
      </c>
      <c r="F1693" s="1" t="s">
        <v>66</v>
      </c>
      <c r="J1693" s="502">
        <v>1</v>
      </c>
    </row>
    <row r="1694" spans="3:10" ht="15" customHeight="1">
      <c r="C1694" s="1" t="str">
        <f t="shared" si="37"/>
        <v>Environmental Services: Waste Treatment: Landfill Gas Capture and UtilizationAir pollution</v>
      </c>
      <c r="D1694" s="1" t="s">
        <v>755</v>
      </c>
      <c r="E1694" s="1" t="s">
        <v>6</v>
      </c>
      <c r="F1694" s="1" t="s">
        <v>66</v>
      </c>
      <c r="J1694" s="502">
        <v>1</v>
      </c>
    </row>
    <row r="1695" spans="3:10" ht="15" customHeight="1">
      <c r="C1695" s="1" t="str">
        <f t="shared" si="37"/>
        <v>Transport: Water Transport Companies: Inland Freight Water TransportAir pollution</v>
      </c>
      <c r="D1695" s="4" t="s">
        <v>2077</v>
      </c>
      <c r="E1695" s="1" t="s">
        <v>6</v>
      </c>
      <c r="F1695" s="1" t="s">
        <v>66</v>
      </c>
      <c r="J1695" s="502">
        <v>2</v>
      </c>
    </row>
    <row r="1696" spans="3:10" ht="15" customHeight="1">
      <c r="C1696" s="1" t="str">
        <f t="shared" si="37"/>
        <v>Transport: Water Transport Companies: Inland Passenger Water TransportAir pollution</v>
      </c>
      <c r="D1696" s="4" t="s">
        <v>2078</v>
      </c>
      <c r="E1696" s="1" t="s">
        <v>6</v>
      </c>
      <c r="F1696" s="1" t="s">
        <v>66</v>
      </c>
      <c r="J1696" s="502">
        <v>2</v>
      </c>
    </row>
    <row r="1697" spans="3:10" ht="15" customHeight="1">
      <c r="C1697" s="1" t="str">
        <f t="shared" si="37"/>
        <v>Transport: Water Transport Companies: Sea and Coastal Freight Water TransportAir pollution</v>
      </c>
      <c r="D1697" s="4" t="s">
        <v>1022</v>
      </c>
      <c r="E1697" s="1" t="s">
        <v>6</v>
      </c>
      <c r="F1697" s="1" t="s">
        <v>66</v>
      </c>
      <c r="J1697" s="502">
        <v>2</v>
      </c>
    </row>
    <row r="1698" spans="3:10" ht="15" customHeight="1">
      <c r="C1698" s="1" t="str">
        <f t="shared" si="37"/>
        <v>Transport: Water Transport Companies: Sea and Coastal Passenger Water TransportAir pollution</v>
      </c>
      <c r="D1698" s="4" t="s">
        <v>2079</v>
      </c>
      <c r="E1698" s="1" t="s">
        <v>6</v>
      </c>
      <c r="F1698" s="1" t="s">
        <v>66</v>
      </c>
      <c r="J1698" s="502">
        <v>2</v>
      </c>
    </row>
    <row r="1699" spans="3:10" ht="15" customHeight="1">
      <c r="C1699" s="1" t="str">
        <f t="shared" si="37"/>
        <v>Environmental Services: Environmental Management: Underground Permanent Geological Storage of CO2Air pollution</v>
      </c>
      <c r="D1699" s="1" t="s">
        <v>756</v>
      </c>
      <c r="E1699" s="1" t="s">
        <v>6</v>
      </c>
      <c r="F1699" s="1" t="s">
        <v>66</v>
      </c>
      <c r="J1699" s="502">
        <v>1</v>
      </c>
    </row>
    <row r="1700" spans="3:10" ht="15" customHeight="1">
      <c r="C1700" s="1" t="str">
        <f t="shared" si="37"/>
        <v>Environmental Services: Environmental Management: Transport of CO2Air pollution</v>
      </c>
      <c r="D1700" s="1" t="s">
        <v>757</v>
      </c>
      <c r="E1700" s="1" t="s">
        <v>6</v>
      </c>
      <c r="F1700" s="1" t="s">
        <v>66</v>
      </c>
      <c r="J1700" s="502">
        <v>1</v>
      </c>
    </row>
    <row r="1701" spans="3:10" ht="15" customHeight="1">
      <c r="C1701" s="1" t="str">
        <f t="shared" si="37"/>
        <v>Transport: Other Transport: Cold storage and LogisticsEnergy</v>
      </c>
      <c r="D1701" s="1" t="s">
        <v>746</v>
      </c>
      <c r="F1701" s="1" t="s">
        <v>112</v>
      </c>
      <c r="J1701" s="502">
        <v>2</v>
      </c>
    </row>
    <row r="1702" spans="3:10" ht="15" customHeight="1">
      <c r="C1702" s="1" t="str">
        <f t="shared" si="37"/>
        <v>Transport: Other Transport: WarehouseEnergy</v>
      </c>
      <c r="D1702" s="1" t="s">
        <v>747</v>
      </c>
      <c r="F1702" s="1" t="s">
        <v>112</v>
      </c>
      <c r="J1702" s="502">
        <v>1</v>
      </c>
    </row>
    <row r="1703" spans="3:10" ht="15" customHeight="1">
      <c r="C1703" s="1" t="str">
        <f t="shared" si="37"/>
        <v>Transport: Other Transport: Transport Hub/DepotEnergy</v>
      </c>
      <c r="D1703" s="1" t="s">
        <v>748</v>
      </c>
      <c r="F1703" s="1" t="s">
        <v>112</v>
      </c>
      <c r="J1703" s="502">
        <v>1</v>
      </c>
    </row>
    <row r="1704" spans="3:10" ht="15" customHeight="1">
      <c r="C1704" s="1" t="str">
        <f t="shared" si="37"/>
        <v>Network Utilities: Data Distribution Companies: Smart metersEnergy</v>
      </c>
      <c r="D1704" s="1" t="s">
        <v>749</v>
      </c>
      <c r="F1704" s="1" t="s">
        <v>112</v>
      </c>
      <c r="J1704" s="502">
        <v>1</v>
      </c>
    </row>
    <row r="1705" spans="3:10" ht="15" customHeight="1">
      <c r="C1705" s="1" t="str">
        <f t="shared" si="37"/>
        <v>Energy and Water Resources: Energy Resource Processing Companies: Manufacture of Biogas and Biofuels for use in TransportEnergy</v>
      </c>
      <c r="D1705" s="1" t="s">
        <v>750</v>
      </c>
      <c r="F1705" s="1" t="s">
        <v>112</v>
      </c>
      <c r="J1705" s="502">
        <v>2</v>
      </c>
    </row>
    <row r="1706" spans="3:10" ht="15" customHeight="1">
      <c r="C1706" s="1" t="str">
        <f t="shared" si="37"/>
        <v>Environmental Services: Waste Treatment: Production of Heating and Cooling using Waste HeatEnergy</v>
      </c>
      <c r="D1706" s="1" t="s">
        <v>751</v>
      </c>
      <c r="F1706" s="1" t="s">
        <v>112</v>
      </c>
      <c r="J1706" s="502">
        <v>2</v>
      </c>
    </row>
    <row r="1707" spans="3:10" ht="15" customHeight="1">
      <c r="C1707" s="1" t="str">
        <f t="shared" si="37"/>
        <v>Environmental Services: Waste Treatment: Anaerobic Digestion of Sewage SludgeEnergy</v>
      </c>
      <c r="D1707" s="1" t="s">
        <v>752</v>
      </c>
      <c r="F1707" s="1" t="s">
        <v>112</v>
      </c>
      <c r="J1707" s="502">
        <v>2</v>
      </c>
    </row>
    <row r="1708" spans="3:10" ht="15" customHeight="1">
      <c r="C1708" s="1" t="str">
        <f t="shared" si="37"/>
        <v>Environmental Services: Waste Treatment: Anaerobic Digestion of Bio-WasteEnergy</v>
      </c>
      <c r="D1708" s="1" t="s">
        <v>753</v>
      </c>
      <c r="F1708" s="1" t="s">
        <v>112</v>
      </c>
      <c r="J1708" s="502">
        <v>1</v>
      </c>
    </row>
    <row r="1709" spans="3:10" ht="15" customHeight="1">
      <c r="C1709" s="1" t="str">
        <f t="shared" si="37"/>
        <v>Environmental Services: Waste Treatment: Composting of Bio-WasteEnergy</v>
      </c>
      <c r="D1709" s="1" t="s">
        <v>754</v>
      </c>
      <c r="F1709" s="1" t="s">
        <v>112</v>
      </c>
      <c r="J1709" s="502">
        <v>1</v>
      </c>
    </row>
    <row r="1710" spans="3:10" ht="15" customHeight="1">
      <c r="C1710" s="1" t="str">
        <f t="shared" si="37"/>
        <v>Environmental Services: Waste Treatment: Landfill Gas Capture and UtilizationEnergy</v>
      </c>
      <c r="D1710" s="1" t="s">
        <v>755</v>
      </c>
      <c r="F1710" s="1" t="s">
        <v>112</v>
      </c>
      <c r="J1710" s="502">
        <v>2</v>
      </c>
    </row>
    <row r="1711" spans="3:10" ht="15" customHeight="1">
      <c r="C1711" s="1" t="str">
        <f t="shared" si="37"/>
        <v>Transport: Water Transport Companies: Inland Freight Water TransportEnergy</v>
      </c>
      <c r="D1711" s="4" t="s">
        <v>2077</v>
      </c>
      <c r="F1711" s="1" t="s">
        <v>112</v>
      </c>
      <c r="J1711" s="502">
        <v>1</v>
      </c>
    </row>
    <row r="1712" spans="3:10" ht="15" customHeight="1">
      <c r="C1712" s="1" t="str">
        <f t="shared" si="37"/>
        <v>Transport: Water Transport Companies: Inland Passenger Water TransportEnergy</v>
      </c>
      <c r="D1712" s="4" t="s">
        <v>2078</v>
      </c>
      <c r="F1712" s="1" t="s">
        <v>112</v>
      </c>
      <c r="J1712" s="502">
        <v>1</v>
      </c>
    </row>
    <row r="1713" spans="3:10" ht="15" customHeight="1">
      <c r="C1713" s="1" t="str">
        <f t="shared" si="37"/>
        <v>Transport: Water Transport Companies: Sea and Coastal Freight Water TransportEnergy</v>
      </c>
      <c r="D1713" s="4" t="s">
        <v>1022</v>
      </c>
      <c r="F1713" s="1" t="s">
        <v>112</v>
      </c>
      <c r="J1713" s="502">
        <v>1</v>
      </c>
    </row>
    <row r="1714" spans="3:10" ht="15" customHeight="1">
      <c r="C1714" s="1" t="str">
        <f t="shared" si="37"/>
        <v>Transport: Water Transport Companies: Sea and Coastal Passenger Water TransportEnergy</v>
      </c>
      <c r="D1714" s="4" t="s">
        <v>2079</v>
      </c>
      <c r="F1714" s="1" t="s">
        <v>112</v>
      </c>
      <c r="J1714" s="502">
        <v>1</v>
      </c>
    </row>
    <row r="1715" spans="3:10" ht="15" customHeight="1">
      <c r="C1715" s="1" t="str">
        <f t="shared" si="37"/>
        <v>Environmental Services: Environmental Management: Underground Permanent Geological Storage of CO2Energy</v>
      </c>
      <c r="D1715" s="1" t="s">
        <v>756</v>
      </c>
      <c r="F1715" s="1" t="s">
        <v>112</v>
      </c>
      <c r="J1715" s="502">
        <v>2</v>
      </c>
    </row>
    <row r="1716" spans="3:10" ht="15" customHeight="1">
      <c r="C1716" s="1" t="str">
        <f t="shared" si="37"/>
        <v>Environmental Services: Environmental Management: Transport of CO2Energy</v>
      </c>
      <c r="D1716" s="1" t="s">
        <v>757</v>
      </c>
      <c r="F1716" s="1" t="s">
        <v>112</v>
      </c>
      <c r="J1716" s="502">
        <v>2</v>
      </c>
    </row>
    <row r="1717" spans="3:10" ht="15" customHeight="1">
      <c r="C1717" s="1" t="str">
        <f t="shared" si="37"/>
        <v>Transport: Other Transport: Cold storage and LogisticsGreenhouse gas emissions</v>
      </c>
      <c r="D1717" s="1" t="s">
        <v>746</v>
      </c>
      <c r="F1717" s="1" t="s">
        <v>115</v>
      </c>
      <c r="J1717" s="502">
        <v>1</v>
      </c>
    </row>
    <row r="1718" spans="3:10" ht="15" customHeight="1">
      <c r="C1718" s="1" t="str">
        <f t="shared" si="37"/>
        <v>Transport: Other Transport: WarehouseGreenhouse gas emissions</v>
      </c>
      <c r="D1718" s="1" t="s">
        <v>747</v>
      </c>
      <c r="F1718" s="1" t="s">
        <v>115</v>
      </c>
      <c r="J1718" s="502">
        <v>1</v>
      </c>
    </row>
    <row r="1719" spans="3:10" ht="15" customHeight="1">
      <c r="C1719" s="1" t="str">
        <f t="shared" si="37"/>
        <v>Transport: Other Transport: Transport Hub/DepotGreenhouse gas emissions</v>
      </c>
      <c r="D1719" s="1" t="s">
        <v>748</v>
      </c>
      <c r="F1719" s="1" t="s">
        <v>115</v>
      </c>
      <c r="J1719" s="502">
        <v>1</v>
      </c>
    </row>
    <row r="1720" spans="3:10" ht="15" customHeight="1">
      <c r="C1720" s="1" t="str">
        <f t="shared" si="37"/>
        <v>Network Utilities: Data Distribution Companies: Smart metersGreenhouse gas emissions</v>
      </c>
      <c r="D1720" s="1" t="s">
        <v>749</v>
      </c>
      <c r="F1720" s="1" t="s">
        <v>115</v>
      </c>
      <c r="J1720" s="502">
        <v>1</v>
      </c>
    </row>
    <row r="1721" spans="3:10" ht="15" customHeight="1">
      <c r="C1721" s="1" t="str">
        <f t="shared" si="37"/>
        <v>Energy and Water Resources: Energy Resource Processing Companies: Manufacture of Biogas and Biofuels for use in TransportGreenhouse gas emissions</v>
      </c>
      <c r="D1721" s="1" t="s">
        <v>750</v>
      </c>
      <c r="F1721" s="1" t="s">
        <v>115</v>
      </c>
      <c r="J1721" s="502">
        <v>2</v>
      </c>
    </row>
    <row r="1722" spans="3:10" ht="15" customHeight="1">
      <c r="C1722" s="1" t="str">
        <f t="shared" si="37"/>
        <v>Environmental Services: Waste Treatment: Production of Heating and Cooling using Waste HeatGreenhouse gas emissions</v>
      </c>
      <c r="D1722" s="1" t="s">
        <v>751</v>
      </c>
      <c r="F1722" s="1" t="s">
        <v>115</v>
      </c>
      <c r="J1722" s="502">
        <v>1</v>
      </c>
    </row>
    <row r="1723" spans="3:10" ht="15" customHeight="1">
      <c r="C1723" s="1" t="str">
        <f t="shared" si="37"/>
        <v>Environmental Services: Waste Treatment: Anaerobic Digestion of Sewage SludgeGreenhouse gas emissions</v>
      </c>
      <c r="D1723" s="1" t="s">
        <v>752</v>
      </c>
      <c r="F1723" s="1" t="s">
        <v>115</v>
      </c>
      <c r="J1723" s="502">
        <v>2</v>
      </c>
    </row>
    <row r="1724" spans="3:10" ht="15" customHeight="1">
      <c r="C1724" s="1" t="str">
        <f t="shared" si="37"/>
        <v>Environmental Services: Waste Treatment: Anaerobic Digestion of Bio-WasteGreenhouse gas emissions</v>
      </c>
      <c r="D1724" s="1" t="s">
        <v>753</v>
      </c>
      <c r="F1724" s="1" t="s">
        <v>115</v>
      </c>
      <c r="J1724" s="502">
        <v>2</v>
      </c>
    </row>
    <row r="1725" spans="3:10" ht="15" customHeight="1">
      <c r="C1725" s="1" t="str">
        <f t="shared" si="37"/>
        <v>Environmental Services: Waste Treatment: Composting of Bio-WasteGreenhouse gas emissions</v>
      </c>
      <c r="D1725" s="1" t="s">
        <v>754</v>
      </c>
      <c r="F1725" s="1" t="s">
        <v>115</v>
      </c>
      <c r="J1725" s="502">
        <v>1</v>
      </c>
    </row>
    <row r="1726" spans="3:10" ht="15" customHeight="1">
      <c r="C1726" s="1" t="str">
        <f t="shared" si="37"/>
        <v>Environmental Services: Waste Treatment: Landfill Gas Capture and UtilizationGreenhouse gas emissions</v>
      </c>
      <c r="D1726" s="1" t="s">
        <v>755</v>
      </c>
      <c r="F1726" s="1" t="s">
        <v>115</v>
      </c>
      <c r="J1726" s="502">
        <v>2</v>
      </c>
    </row>
    <row r="1727" spans="3:10" ht="15" customHeight="1">
      <c r="C1727" s="1" t="str">
        <f t="shared" si="37"/>
        <v>Transport: Water Transport Companies: Inland Freight Water TransportGreenhouse gas emissions</v>
      </c>
      <c r="D1727" s="4" t="s">
        <v>2077</v>
      </c>
      <c r="F1727" s="1" t="s">
        <v>115</v>
      </c>
      <c r="J1727" s="502">
        <v>1</v>
      </c>
    </row>
    <row r="1728" spans="3:10" ht="15" customHeight="1">
      <c r="C1728" s="1" t="str">
        <f t="shared" si="37"/>
        <v>Transport: Water Transport Companies: Inland Passenger Water TransportGreenhouse gas emissions</v>
      </c>
      <c r="D1728" s="4" t="s">
        <v>2078</v>
      </c>
      <c r="F1728" s="1" t="s">
        <v>115</v>
      </c>
      <c r="J1728" s="502">
        <v>1</v>
      </c>
    </row>
    <row r="1729" spans="3:10" ht="15" customHeight="1">
      <c r="C1729" s="1" t="str">
        <f t="shared" si="37"/>
        <v>Transport: Water Transport Companies: Sea and Coastal Freight Water TransportGreenhouse gas emissions</v>
      </c>
      <c r="D1729" s="4" t="s">
        <v>1022</v>
      </c>
      <c r="F1729" s="1" t="s">
        <v>115</v>
      </c>
      <c r="J1729" s="502">
        <v>1</v>
      </c>
    </row>
    <row r="1730" spans="3:10" ht="15" customHeight="1">
      <c r="C1730" s="1" t="str">
        <f t="shared" si="37"/>
        <v>Transport: Water Transport Companies: Sea and Coastal Passenger Water TransportGreenhouse gas emissions</v>
      </c>
      <c r="D1730" s="4" t="s">
        <v>2079</v>
      </c>
      <c r="F1730" s="1" t="s">
        <v>115</v>
      </c>
      <c r="J1730" s="502">
        <v>1</v>
      </c>
    </row>
    <row r="1731" spans="3:10" ht="15" customHeight="1">
      <c r="C1731" s="1" t="str">
        <f t="shared" si="37"/>
        <v>Environmental Services: Environmental Management: Underground Permanent Geological Storage of CO2Greenhouse gas emissions</v>
      </c>
      <c r="D1731" s="1" t="s">
        <v>756</v>
      </c>
      <c r="F1731" s="1" t="s">
        <v>115</v>
      </c>
      <c r="J1731" s="502">
        <v>2</v>
      </c>
    </row>
    <row r="1732" spans="3:10" ht="15" customHeight="1">
      <c r="C1732" s="1" t="str">
        <f t="shared" si="37"/>
        <v>Environmental Services: Environmental Management: Transport of CO2Greenhouse gas emissions</v>
      </c>
      <c r="D1732" s="1" t="s">
        <v>757</v>
      </c>
      <c r="F1732" s="1" t="s">
        <v>115</v>
      </c>
      <c r="J1732" s="502">
        <v>2</v>
      </c>
    </row>
    <row r="1733" spans="3:10" ht="15" customHeight="1">
      <c r="C1733" s="1" t="str">
        <f t="shared" si="37"/>
        <v>Transport: Other Transport: Cold storage and LogisticsHazardous substances</v>
      </c>
      <c r="D1733" s="1" t="s">
        <v>746</v>
      </c>
      <c r="F1733" s="1" t="s">
        <v>117</v>
      </c>
      <c r="J1733" s="502">
        <v>1</v>
      </c>
    </row>
    <row r="1734" spans="3:10" ht="15" customHeight="1">
      <c r="C1734" s="1" t="str">
        <f t="shared" si="37"/>
        <v>Transport: Other Transport: WarehouseHazardous substances</v>
      </c>
      <c r="D1734" s="1" t="s">
        <v>747</v>
      </c>
      <c r="F1734" s="1" t="s">
        <v>117</v>
      </c>
      <c r="J1734" s="502">
        <v>1</v>
      </c>
    </row>
    <row r="1735" spans="3:10" ht="15" customHeight="1">
      <c r="C1735" s="1" t="str">
        <f t="shared" si="37"/>
        <v>Transport: Other Transport: Transport Hub/DepotHazardous substances</v>
      </c>
      <c r="D1735" s="1" t="s">
        <v>748</v>
      </c>
      <c r="F1735" s="1" t="s">
        <v>117</v>
      </c>
      <c r="J1735" s="502">
        <v>0.5</v>
      </c>
    </row>
    <row r="1736" spans="3:10" ht="15" customHeight="1">
      <c r="C1736" s="1" t="str">
        <f t="shared" si="37"/>
        <v>Network Utilities: Data Distribution Companies: Smart metersHazardous substances</v>
      </c>
      <c r="D1736" s="1" t="s">
        <v>749</v>
      </c>
      <c r="F1736" s="1" t="s">
        <v>117</v>
      </c>
      <c r="J1736" s="502">
        <v>0</v>
      </c>
    </row>
    <row r="1737" spans="3:10" ht="15" customHeight="1">
      <c r="C1737" s="1" t="str">
        <f t="shared" si="37"/>
        <v>Energy and Water Resources: Energy Resource Processing Companies: Manufacture of Biogas and Biofuels for use in TransportHazardous substances</v>
      </c>
      <c r="D1737" s="1" t="s">
        <v>750</v>
      </c>
      <c r="F1737" s="1" t="s">
        <v>117</v>
      </c>
      <c r="J1737" s="502">
        <v>1</v>
      </c>
    </row>
    <row r="1738" spans="3:10" ht="15" customHeight="1">
      <c r="C1738" s="1" t="str">
        <f t="shared" si="37"/>
        <v>Environmental Services: Waste Treatment: Production of Heating and Cooling using Waste HeatHazardous substances</v>
      </c>
      <c r="D1738" s="1" t="s">
        <v>751</v>
      </c>
      <c r="F1738" s="1" t="s">
        <v>117</v>
      </c>
      <c r="J1738" s="502">
        <v>1</v>
      </c>
    </row>
    <row r="1739" spans="3:10" ht="15" customHeight="1">
      <c r="C1739" s="1" t="str">
        <f t="shared" si="37"/>
        <v>Environmental Services: Waste Treatment: Anaerobic Digestion of Sewage SludgeHazardous substances</v>
      </c>
      <c r="D1739" s="1" t="s">
        <v>752</v>
      </c>
      <c r="F1739" s="1" t="s">
        <v>117</v>
      </c>
      <c r="J1739" s="502">
        <v>2</v>
      </c>
    </row>
    <row r="1740" spans="3:10" ht="15" customHeight="1">
      <c r="C1740" s="1" t="str">
        <f t="shared" si="37"/>
        <v>Environmental Services: Waste Treatment: Anaerobic Digestion of Bio-WasteHazardous substances</v>
      </c>
      <c r="D1740" s="1" t="s">
        <v>753</v>
      </c>
      <c r="F1740" s="1" t="s">
        <v>117</v>
      </c>
      <c r="J1740" s="502">
        <v>2</v>
      </c>
    </row>
    <row r="1741" spans="3:10" ht="15" customHeight="1">
      <c r="C1741" s="1" t="str">
        <f t="shared" si="37"/>
        <v>Environmental Services: Waste Treatment: Composting of Bio-WasteHazardous substances</v>
      </c>
      <c r="D1741" s="1" t="s">
        <v>754</v>
      </c>
      <c r="F1741" s="1" t="s">
        <v>117</v>
      </c>
      <c r="J1741" s="502">
        <v>0</v>
      </c>
    </row>
    <row r="1742" spans="3:10" ht="15" customHeight="1">
      <c r="C1742" s="1" t="str">
        <f t="shared" si="37"/>
        <v>Environmental Services: Waste Treatment: Landfill Gas Capture and UtilizationHazardous substances</v>
      </c>
      <c r="D1742" s="1" t="s">
        <v>755</v>
      </c>
      <c r="F1742" s="1" t="s">
        <v>117</v>
      </c>
      <c r="J1742" s="502">
        <v>0.5</v>
      </c>
    </row>
    <row r="1743" spans="3:10" ht="15" customHeight="1">
      <c r="C1743" s="1" t="str">
        <f t="shared" si="37"/>
        <v>Transport: Water Transport Companies: Inland Freight Water TransportHazardous substances</v>
      </c>
      <c r="D1743" s="4" t="s">
        <v>2077</v>
      </c>
      <c r="F1743" s="1" t="s">
        <v>117</v>
      </c>
      <c r="J1743" s="502">
        <v>0.5</v>
      </c>
    </row>
    <row r="1744" spans="3:10" ht="15" customHeight="1">
      <c r="C1744" s="1" t="str">
        <f t="shared" si="37"/>
        <v>Transport: Water Transport Companies: Inland Passenger Water TransportHazardous substances</v>
      </c>
      <c r="D1744" s="4" t="s">
        <v>2078</v>
      </c>
      <c r="F1744" s="1" t="s">
        <v>117</v>
      </c>
      <c r="J1744" s="502">
        <v>0.5</v>
      </c>
    </row>
    <row r="1745" spans="3:10" ht="15" customHeight="1">
      <c r="C1745" s="1" t="str">
        <f t="shared" si="37"/>
        <v>Transport: Water Transport Companies: Sea and Coastal Freight Water TransportHazardous substances</v>
      </c>
      <c r="D1745" s="4" t="s">
        <v>1022</v>
      </c>
      <c r="F1745" s="1" t="s">
        <v>117</v>
      </c>
      <c r="J1745" s="502">
        <v>0.5</v>
      </c>
    </row>
    <row r="1746" spans="3:10" ht="15" customHeight="1">
      <c r="C1746" s="1" t="str">
        <f t="shared" si="37"/>
        <v>Transport: Water Transport Companies: Sea and Coastal Passenger Water TransportHazardous substances</v>
      </c>
      <c r="D1746" s="4" t="s">
        <v>2079</v>
      </c>
      <c r="F1746" s="1" t="s">
        <v>117</v>
      </c>
      <c r="J1746" s="502">
        <v>0.5</v>
      </c>
    </row>
    <row r="1747" spans="3:10" ht="15" customHeight="1">
      <c r="C1747" s="1" t="str">
        <f t="shared" si="37"/>
        <v>Environmental Services: Environmental Management: Underground Permanent Geological Storage of CO2Hazardous substances</v>
      </c>
      <c r="D1747" s="1" t="s">
        <v>756</v>
      </c>
      <c r="F1747" s="1" t="s">
        <v>117</v>
      </c>
      <c r="J1747" s="502">
        <v>0.5</v>
      </c>
    </row>
    <row r="1748" spans="3:10" ht="15" customHeight="1">
      <c r="C1748" s="1" t="str">
        <f t="shared" si="37"/>
        <v>Environmental Services: Environmental Management: Transport of CO2Hazardous substances</v>
      </c>
      <c r="D1748" s="1" t="s">
        <v>757</v>
      </c>
      <c r="F1748" s="1" t="s">
        <v>117</v>
      </c>
      <c r="J1748" s="502">
        <v>0.5</v>
      </c>
    </row>
    <row r="1749" spans="3:10" ht="15" customHeight="1">
      <c r="C1749" s="1" t="str">
        <f t="shared" si="37"/>
        <v>Transport: Other Transport: Cold storage and LogisticsWaste</v>
      </c>
      <c r="D1749" s="1" t="s">
        <v>746</v>
      </c>
      <c r="F1749" s="1" t="s">
        <v>149</v>
      </c>
      <c r="J1749" s="502">
        <v>1</v>
      </c>
    </row>
    <row r="1750" spans="3:10" ht="15" customHeight="1">
      <c r="C1750" s="1" t="str">
        <f t="shared" si="37"/>
        <v>Transport: Other Transport: WarehouseWaste</v>
      </c>
      <c r="D1750" s="1" t="s">
        <v>747</v>
      </c>
      <c r="F1750" s="1" t="s">
        <v>149</v>
      </c>
      <c r="J1750" s="502">
        <v>1</v>
      </c>
    </row>
    <row r="1751" spans="3:10" ht="15" customHeight="1">
      <c r="C1751" s="1" t="str">
        <f t="shared" ref="C1751:C1811" si="38">CONCATENATE(D1751,F1751)</f>
        <v>Transport: Other Transport: Transport Hub/DepotWaste</v>
      </c>
      <c r="D1751" s="1" t="s">
        <v>748</v>
      </c>
      <c r="F1751" s="1" t="s">
        <v>149</v>
      </c>
      <c r="J1751" s="502">
        <v>1</v>
      </c>
    </row>
    <row r="1752" spans="3:10" ht="15" customHeight="1">
      <c r="C1752" s="1" t="str">
        <f t="shared" si="38"/>
        <v>Network Utilities: Data Distribution Companies: Smart metersWaste</v>
      </c>
      <c r="D1752" s="1" t="s">
        <v>749</v>
      </c>
      <c r="F1752" s="1" t="s">
        <v>149</v>
      </c>
      <c r="J1752" s="502">
        <v>0.5</v>
      </c>
    </row>
    <row r="1753" spans="3:10" ht="15" customHeight="1">
      <c r="C1753" s="1" t="str">
        <f t="shared" si="38"/>
        <v>Energy and Water Resources: Energy Resource Processing Companies: Manufacture of Biogas and Biofuels for use in TransportWaste</v>
      </c>
      <c r="D1753" s="1" t="s">
        <v>750</v>
      </c>
      <c r="F1753" s="1" t="s">
        <v>149</v>
      </c>
      <c r="J1753" s="502">
        <v>2</v>
      </c>
    </row>
    <row r="1754" spans="3:10" ht="15" customHeight="1">
      <c r="C1754" s="1" t="str">
        <f t="shared" si="38"/>
        <v>Environmental Services: Waste Treatment: Production of Heating and Cooling using Waste HeatWaste</v>
      </c>
      <c r="D1754" s="1" t="s">
        <v>751</v>
      </c>
      <c r="F1754" s="1" t="s">
        <v>149</v>
      </c>
      <c r="J1754" s="502">
        <v>0.5</v>
      </c>
    </row>
    <row r="1755" spans="3:10" ht="15" customHeight="1">
      <c r="C1755" s="1" t="str">
        <f t="shared" si="38"/>
        <v>Environmental Services: Waste Treatment: Anaerobic Digestion of Sewage SludgeWaste</v>
      </c>
      <c r="D1755" s="1" t="s">
        <v>752</v>
      </c>
      <c r="F1755" s="1" t="s">
        <v>149</v>
      </c>
      <c r="J1755" s="502">
        <v>1</v>
      </c>
    </row>
    <row r="1756" spans="3:10" ht="15" customHeight="1">
      <c r="C1756" s="1" t="str">
        <f t="shared" si="38"/>
        <v>Environmental Services: Waste Treatment: Anaerobic Digestion of Bio-WasteWaste</v>
      </c>
      <c r="D1756" s="1" t="s">
        <v>753</v>
      </c>
      <c r="F1756" s="1" t="s">
        <v>149</v>
      </c>
      <c r="J1756" s="502">
        <v>2</v>
      </c>
    </row>
    <row r="1757" spans="3:10" ht="15" customHeight="1">
      <c r="C1757" s="1" t="str">
        <f t="shared" si="38"/>
        <v>Environmental Services: Waste Treatment: Composting of Bio-WasteWaste</v>
      </c>
      <c r="D1757" s="1" t="s">
        <v>754</v>
      </c>
      <c r="F1757" s="1" t="s">
        <v>149</v>
      </c>
      <c r="J1757" s="502">
        <v>2</v>
      </c>
    </row>
    <row r="1758" spans="3:10" ht="15" customHeight="1">
      <c r="C1758" s="1" t="str">
        <f t="shared" si="38"/>
        <v>Environmental Services: Waste Treatment: Landfill Gas Capture and UtilizationWaste</v>
      </c>
      <c r="D1758" s="1" t="s">
        <v>755</v>
      </c>
      <c r="F1758" s="1" t="s">
        <v>149</v>
      </c>
      <c r="J1758" s="502">
        <v>0.5</v>
      </c>
    </row>
    <row r="1759" spans="3:10" ht="15" customHeight="1">
      <c r="C1759" s="1" t="str">
        <f t="shared" si="38"/>
        <v>Transport: Water Transport Companies: Inland Freight Water TransportWaste</v>
      </c>
      <c r="D1759" s="4" t="s">
        <v>2077</v>
      </c>
      <c r="F1759" s="1" t="s">
        <v>149</v>
      </c>
      <c r="J1759" s="502">
        <v>1</v>
      </c>
    </row>
    <row r="1760" spans="3:10" ht="15" customHeight="1">
      <c r="C1760" s="1" t="str">
        <f t="shared" si="38"/>
        <v>Transport: Water Transport Companies: Inland Passenger Water TransportWaste</v>
      </c>
      <c r="D1760" s="4" t="s">
        <v>2078</v>
      </c>
      <c r="F1760" s="1" t="s">
        <v>149</v>
      </c>
      <c r="J1760" s="502">
        <v>1</v>
      </c>
    </row>
    <row r="1761" spans="3:10" ht="15" customHeight="1">
      <c r="C1761" s="1" t="str">
        <f t="shared" si="38"/>
        <v>Transport: Water Transport Companies: Sea and Coastal Freight Water TransportWaste</v>
      </c>
      <c r="D1761" s="4" t="s">
        <v>1022</v>
      </c>
      <c r="F1761" s="1" t="s">
        <v>149</v>
      </c>
      <c r="J1761" s="502">
        <v>1</v>
      </c>
    </row>
    <row r="1762" spans="3:10" ht="15" customHeight="1">
      <c r="C1762" s="1" t="str">
        <f t="shared" si="38"/>
        <v>Transport: Water Transport Companies: Sea and Coastal Passenger Water TransportWaste</v>
      </c>
      <c r="D1762" s="4" t="s">
        <v>2079</v>
      </c>
      <c r="F1762" s="1" t="s">
        <v>149</v>
      </c>
      <c r="J1762" s="502">
        <v>1</v>
      </c>
    </row>
    <row r="1763" spans="3:10" ht="15" customHeight="1">
      <c r="C1763" s="1" t="str">
        <f t="shared" si="38"/>
        <v>Environmental Services: Environmental Management: Underground Permanent Geological Storage of CO2Waste</v>
      </c>
      <c r="D1763" s="1" t="s">
        <v>756</v>
      </c>
      <c r="F1763" s="1" t="s">
        <v>149</v>
      </c>
      <c r="J1763" s="502">
        <v>0.5</v>
      </c>
    </row>
    <row r="1764" spans="3:10" ht="15" customHeight="1">
      <c r="C1764" s="1" t="str">
        <f t="shared" si="38"/>
        <v>Environmental Services: Environmental Management: Transport of CO2Waste</v>
      </c>
      <c r="D1764" s="1" t="s">
        <v>757</v>
      </c>
      <c r="F1764" s="1" t="s">
        <v>149</v>
      </c>
      <c r="J1764" s="502">
        <v>0.5</v>
      </c>
    </row>
    <row r="1765" spans="3:10" ht="15" customHeight="1">
      <c r="C1765" s="1" t="str">
        <f t="shared" si="38"/>
        <v>Transport: Other Transport: Cold storage and LogisticsMaterial sourcing and resource efficiency</v>
      </c>
      <c r="D1765" s="1" t="s">
        <v>746</v>
      </c>
      <c r="F1765" s="1" t="s">
        <v>130</v>
      </c>
      <c r="J1765" s="502">
        <v>0.5</v>
      </c>
    </row>
    <row r="1766" spans="3:10" ht="15" customHeight="1">
      <c r="C1766" s="1" t="str">
        <f t="shared" si="38"/>
        <v>Transport: Other Transport: WarehouseMaterial sourcing and resource efficiency</v>
      </c>
      <c r="D1766" s="1" t="s">
        <v>747</v>
      </c>
      <c r="F1766" s="1" t="s">
        <v>130</v>
      </c>
      <c r="J1766" s="502">
        <v>0.5</v>
      </c>
    </row>
    <row r="1767" spans="3:10" ht="15" customHeight="1">
      <c r="C1767" s="1" t="str">
        <f t="shared" si="38"/>
        <v>Transport: Other Transport: Transport Hub/DepotMaterial sourcing and resource efficiency</v>
      </c>
      <c r="D1767" s="1" t="s">
        <v>748</v>
      </c>
      <c r="F1767" s="1" t="s">
        <v>130</v>
      </c>
      <c r="J1767" s="502">
        <v>1</v>
      </c>
    </row>
    <row r="1768" spans="3:10" ht="15" customHeight="1">
      <c r="C1768" s="1" t="str">
        <f t="shared" si="38"/>
        <v>Network Utilities: Data Distribution Companies: Smart metersMaterial sourcing and resource efficiency</v>
      </c>
      <c r="D1768" s="1" t="s">
        <v>749</v>
      </c>
      <c r="F1768" s="1" t="s">
        <v>130</v>
      </c>
      <c r="J1768" s="502">
        <v>0.5</v>
      </c>
    </row>
    <row r="1769" spans="3:10" ht="15" customHeight="1">
      <c r="C1769" s="1" t="str">
        <f t="shared" si="38"/>
        <v>Energy and Water Resources: Energy Resource Processing Companies: Manufacture of Biogas and Biofuels for use in TransportMaterial sourcing and resource efficiency</v>
      </c>
      <c r="D1769" s="1" t="s">
        <v>750</v>
      </c>
      <c r="F1769" s="1" t="s">
        <v>130</v>
      </c>
      <c r="J1769" s="502">
        <v>2</v>
      </c>
    </row>
    <row r="1770" spans="3:10" ht="15" customHeight="1">
      <c r="C1770" s="1" t="str">
        <f t="shared" si="38"/>
        <v>Environmental Services: Waste Treatment: Production of Heating and Cooling using Waste HeatMaterial sourcing and resource efficiency</v>
      </c>
      <c r="D1770" s="1" t="s">
        <v>751</v>
      </c>
      <c r="F1770" s="1" t="s">
        <v>130</v>
      </c>
      <c r="J1770" s="502">
        <v>0.5</v>
      </c>
    </row>
    <row r="1771" spans="3:10" ht="15" customHeight="1">
      <c r="C1771" s="1" t="str">
        <f t="shared" si="38"/>
        <v>Environmental Services: Waste Treatment: Anaerobic Digestion of Sewage SludgeMaterial sourcing and resource efficiency</v>
      </c>
      <c r="D1771" s="1" t="s">
        <v>752</v>
      </c>
      <c r="F1771" s="1" t="s">
        <v>130</v>
      </c>
      <c r="J1771" s="502">
        <v>0.5</v>
      </c>
    </row>
    <row r="1772" spans="3:10" ht="15" customHeight="1">
      <c r="C1772" s="1" t="str">
        <f t="shared" si="38"/>
        <v>Environmental Services: Waste Treatment: Anaerobic Digestion of Bio-WasteMaterial sourcing and resource efficiency</v>
      </c>
      <c r="D1772" s="1" t="s">
        <v>753</v>
      </c>
      <c r="F1772" s="1" t="s">
        <v>130</v>
      </c>
      <c r="J1772" s="502">
        <v>1</v>
      </c>
    </row>
    <row r="1773" spans="3:10" ht="15" customHeight="1">
      <c r="C1773" s="1" t="str">
        <f t="shared" si="38"/>
        <v>Environmental Services: Waste Treatment: Composting of Bio-WasteMaterial sourcing and resource efficiency</v>
      </c>
      <c r="D1773" s="1" t="s">
        <v>754</v>
      </c>
      <c r="F1773" s="1" t="s">
        <v>130</v>
      </c>
      <c r="J1773" s="502">
        <v>1</v>
      </c>
    </row>
    <row r="1774" spans="3:10" ht="15" customHeight="1">
      <c r="C1774" s="1" t="str">
        <f t="shared" si="38"/>
        <v>Environmental Services: Waste Treatment: Landfill Gas Capture and UtilizationMaterial sourcing and resource efficiency</v>
      </c>
      <c r="D1774" s="1" t="s">
        <v>755</v>
      </c>
      <c r="F1774" s="1" t="s">
        <v>130</v>
      </c>
      <c r="J1774" s="502">
        <v>0.5</v>
      </c>
    </row>
    <row r="1775" spans="3:10" ht="15" customHeight="1">
      <c r="C1775" s="1" t="str">
        <f t="shared" si="38"/>
        <v>Transport: Water Transport Companies: Inland Freight Water TransportMaterial sourcing and resource efficiency</v>
      </c>
      <c r="D1775" s="4" t="s">
        <v>2077</v>
      </c>
      <c r="F1775" s="1" t="s">
        <v>130</v>
      </c>
      <c r="J1775" s="502">
        <v>1</v>
      </c>
    </row>
    <row r="1776" spans="3:10" ht="15" customHeight="1">
      <c r="C1776" s="1" t="str">
        <f t="shared" si="38"/>
        <v>Transport: Water Transport Companies: Inland Passenger Water TransportMaterial sourcing and resource efficiency</v>
      </c>
      <c r="D1776" s="4" t="s">
        <v>2078</v>
      </c>
      <c r="F1776" s="1" t="s">
        <v>130</v>
      </c>
      <c r="J1776" s="502">
        <v>1</v>
      </c>
    </row>
    <row r="1777" spans="3:10" ht="15" customHeight="1">
      <c r="C1777" s="1" t="str">
        <f t="shared" si="38"/>
        <v>Transport: Water Transport Companies: Sea and Coastal Freight Water TransportMaterial sourcing and resource efficiency</v>
      </c>
      <c r="D1777" s="4" t="s">
        <v>1022</v>
      </c>
      <c r="F1777" s="1" t="s">
        <v>130</v>
      </c>
      <c r="J1777" s="502">
        <v>1</v>
      </c>
    </row>
    <row r="1778" spans="3:10" ht="15" customHeight="1">
      <c r="C1778" s="1" t="str">
        <f t="shared" si="38"/>
        <v>Transport: Water Transport Companies: Sea and Coastal Passenger Water TransportMaterial sourcing and resource efficiency</v>
      </c>
      <c r="D1778" s="4" t="s">
        <v>2079</v>
      </c>
      <c r="F1778" s="1" t="s">
        <v>130</v>
      </c>
      <c r="J1778" s="502">
        <v>1</v>
      </c>
    </row>
    <row r="1779" spans="3:10" ht="15" customHeight="1">
      <c r="C1779" s="1" t="str">
        <f t="shared" si="38"/>
        <v>Environmental Services: Environmental Management: Underground Permanent Geological Storage of CO2Material sourcing and resource efficiency</v>
      </c>
      <c r="D1779" s="1" t="s">
        <v>756</v>
      </c>
      <c r="F1779" s="1" t="s">
        <v>130</v>
      </c>
      <c r="J1779" s="502">
        <v>0.5</v>
      </c>
    </row>
    <row r="1780" spans="3:10" ht="15" customHeight="1">
      <c r="C1780" s="1" t="str">
        <f t="shared" si="38"/>
        <v>Environmental Services: Environmental Management: Transport of CO2Material sourcing and resource efficiency</v>
      </c>
      <c r="D1780" s="1" t="s">
        <v>757</v>
      </c>
      <c r="F1780" s="1" t="s">
        <v>130</v>
      </c>
      <c r="J1780" s="502">
        <v>0.5</v>
      </c>
    </row>
    <row r="1781" spans="3:10" ht="15" customHeight="1">
      <c r="C1781" s="1" t="str">
        <f t="shared" si="38"/>
        <v>Transport: Other Transport: Cold storage and LogisticsHealth and safety: community</v>
      </c>
      <c r="D1781" s="1" t="s">
        <v>746</v>
      </c>
      <c r="F1781" s="1" t="s">
        <v>214</v>
      </c>
      <c r="J1781" s="502">
        <v>0.5</v>
      </c>
    </row>
    <row r="1782" spans="3:10" ht="15" customHeight="1">
      <c r="C1782" s="1" t="str">
        <f t="shared" si="38"/>
        <v>Transport: Other Transport: WarehouseHealth and safety: community</v>
      </c>
      <c r="D1782" s="1" t="s">
        <v>747</v>
      </c>
      <c r="F1782" s="1" t="s">
        <v>214</v>
      </c>
      <c r="J1782" s="502">
        <v>0.5</v>
      </c>
    </row>
    <row r="1783" spans="3:10" ht="15" customHeight="1">
      <c r="C1783" s="1" t="str">
        <f t="shared" si="38"/>
        <v>Transport: Other Transport: Transport Hub/DepotHealth and safety: community</v>
      </c>
      <c r="D1783" s="1" t="s">
        <v>748</v>
      </c>
      <c r="F1783" s="1" t="s">
        <v>214</v>
      </c>
      <c r="J1783" s="502">
        <v>0.5</v>
      </c>
    </row>
    <row r="1784" spans="3:10" ht="15" customHeight="1">
      <c r="C1784" s="1" t="str">
        <f t="shared" si="38"/>
        <v>Network Utilities: Data Distribution Companies: Smart metersHealth and safety: community</v>
      </c>
      <c r="D1784" s="1" t="s">
        <v>749</v>
      </c>
      <c r="F1784" s="1" t="s">
        <v>214</v>
      </c>
      <c r="J1784" s="502">
        <v>0.5</v>
      </c>
    </row>
    <row r="1785" spans="3:10" ht="15" customHeight="1">
      <c r="C1785" s="1" t="str">
        <f t="shared" si="38"/>
        <v>Energy and Water Resources: Energy Resource Processing Companies: Manufacture of Biogas and Biofuels for use in TransportHealth and safety: community</v>
      </c>
      <c r="D1785" s="1" t="s">
        <v>750</v>
      </c>
      <c r="F1785" s="1" t="s">
        <v>214</v>
      </c>
      <c r="J1785" s="502">
        <v>1</v>
      </c>
    </row>
    <row r="1786" spans="3:10" ht="15" customHeight="1">
      <c r="C1786" s="1" t="str">
        <f t="shared" si="38"/>
        <v>Environmental Services: Waste Treatment: Production of Heating and Cooling using Waste HeatHealth and safety: community</v>
      </c>
      <c r="D1786" s="1" t="s">
        <v>751</v>
      </c>
      <c r="F1786" s="1" t="s">
        <v>214</v>
      </c>
      <c r="J1786" s="502">
        <v>0.5</v>
      </c>
    </row>
    <row r="1787" spans="3:10" ht="15" customHeight="1">
      <c r="C1787" s="1" t="str">
        <f t="shared" si="38"/>
        <v>Environmental Services: Waste Treatment: Anaerobic Digestion of Sewage SludgeHealth and safety: community</v>
      </c>
      <c r="D1787" s="1" t="s">
        <v>752</v>
      </c>
      <c r="F1787" s="1" t="s">
        <v>214</v>
      </c>
      <c r="J1787" s="502">
        <v>1</v>
      </c>
    </row>
    <row r="1788" spans="3:10" ht="15" customHeight="1">
      <c r="C1788" s="1" t="str">
        <f t="shared" si="38"/>
        <v>Environmental Services: Waste Treatment: Anaerobic Digestion of Bio-WasteHealth and safety: community</v>
      </c>
      <c r="D1788" s="1" t="s">
        <v>753</v>
      </c>
      <c r="F1788" s="1" t="s">
        <v>214</v>
      </c>
      <c r="J1788" s="502">
        <v>1</v>
      </c>
    </row>
    <row r="1789" spans="3:10" ht="15" customHeight="1">
      <c r="C1789" s="1" t="str">
        <f t="shared" si="38"/>
        <v>Environmental Services: Waste Treatment: Composting of Bio-WasteHealth and safety: community</v>
      </c>
      <c r="D1789" s="1" t="s">
        <v>754</v>
      </c>
      <c r="F1789" s="1" t="s">
        <v>214</v>
      </c>
      <c r="J1789" s="502">
        <v>1</v>
      </c>
    </row>
    <row r="1790" spans="3:10" ht="15" customHeight="1">
      <c r="C1790" s="1" t="str">
        <f t="shared" si="38"/>
        <v>Environmental Services: Waste Treatment: Landfill Gas Capture and UtilizationHealth and safety: community</v>
      </c>
      <c r="D1790" s="1" t="s">
        <v>755</v>
      </c>
      <c r="F1790" s="1" t="s">
        <v>214</v>
      </c>
      <c r="J1790" s="502">
        <v>1</v>
      </c>
    </row>
    <row r="1791" spans="3:10" ht="15" customHeight="1">
      <c r="C1791" s="1" t="str">
        <f t="shared" si="38"/>
        <v>Transport: Water Transport Companies: Inland Freight Water TransportHealth and safety: community</v>
      </c>
      <c r="D1791" s="4" t="s">
        <v>2077</v>
      </c>
      <c r="F1791" s="1" t="s">
        <v>214</v>
      </c>
      <c r="J1791" s="502">
        <v>0.5</v>
      </c>
    </row>
    <row r="1792" spans="3:10" ht="15" customHeight="1">
      <c r="C1792" s="1" t="str">
        <f t="shared" si="38"/>
        <v>Transport: Water Transport Companies: Inland Passenger Water TransportHealth and safety: community</v>
      </c>
      <c r="D1792" s="4" t="s">
        <v>2078</v>
      </c>
      <c r="F1792" s="1" t="s">
        <v>214</v>
      </c>
      <c r="J1792" s="502">
        <v>0.5</v>
      </c>
    </row>
    <row r="1793" spans="3:10" ht="15" customHeight="1">
      <c r="C1793" s="1" t="str">
        <f t="shared" si="38"/>
        <v>Transport: Water Transport Companies: Sea and Coastal Freight Water TransportHealth and safety: community</v>
      </c>
      <c r="D1793" s="4" t="s">
        <v>1022</v>
      </c>
      <c r="F1793" s="1" t="s">
        <v>214</v>
      </c>
      <c r="J1793" s="502">
        <v>0.5</v>
      </c>
    </row>
    <row r="1794" spans="3:10" ht="15" customHeight="1">
      <c r="C1794" s="1" t="str">
        <f t="shared" si="38"/>
        <v>Transport: Water Transport Companies: Sea and Coastal Passenger Water TransportHealth and safety: community</v>
      </c>
      <c r="D1794" s="4" t="s">
        <v>2079</v>
      </c>
      <c r="F1794" s="1" t="s">
        <v>214</v>
      </c>
      <c r="J1794" s="502">
        <v>0.5</v>
      </c>
    </row>
    <row r="1795" spans="3:10" ht="15" customHeight="1">
      <c r="C1795" s="1" t="str">
        <f t="shared" si="38"/>
        <v>Environmental Services: Environmental Management: Underground Permanent Geological Storage of CO2Health and safety: community</v>
      </c>
      <c r="D1795" s="1" t="s">
        <v>756</v>
      </c>
      <c r="F1795" s="1" t="s">
        <v>214</v>
      </c>
      <c r="J1795" s="502">
        <v>1</v>
      </c>
    </row>
    <row r="1796" spans="3:10" ht="15" customHeight="1">
      <c r="C1796" s="1" t="str">
        <f t="shared" si="38"/>
        <v>Environmental Services: Environmental Management: Transport of CO2Health and safety: community</v>
      </c>
      <c r="D1796" s="1" t="s">
        <v>757</v>
      </c>
      <c r="F1796" s="1" t="s">
        <v>214</v>
      </c>
      <c r="J1796" s="502">
        <v>1</v>
      </c>
    </row>
    <row r="1797" spans="3:10" ht="15" customHeight="1">
      <c r="C1797" s="1" t="str">
        <f t="shared" si="38"/>
        <v>Transport: Other Transport: Cold storage and LogisticsData protection and privacy</v>
      </c>
      <c r="D1797" s="1" t="s">
        <v>746</v>
      </c>
      <c r="F1797" s="1" t="s">
        <v>290</v>
      </c>
      <c r="J1797" s="502">
        <v>1</v>
      </c>
    </row>
    <row r="1798" spans="3:10" ht="15" customHeight="1">
      <c r="C1798" s="1" t="str">
        <f t="shared" si="38"/>
        <v>Transport: Other Transport: WarehouseData protection and privacy</v>
      </c>
      <c r="D1798" s="1" t="s">
        <v>747</v>
      </c>
      <c r="F1798" s="1" t="s">
        <v>290</v>
      </c>
      <c r="J1798" s="502">
        <v>1</v>
      </c>
    </row>
    <row r="1799" spans="3:10" ht="15" customHeight="1">
      <c r="C1799" s="1" t="str">
        <f t="shared" si="38"/>
        <v>Transport: Other Transport: Transport Hub/DepotData protection and privacy</v>
      </c>
      <c r="D1799" s="1" t="s">
        <v>748</v>
      </c>
      <c r="F1799" s="1" t="s">
        <v>290</v>
      </c>
      <c r="J1799" s="502">
        <v>1</v>
      </c>
    </row>
    <row r="1800" spans="3:10" ht="15" customHeight="1">
      <c r="C1800" s="1" t="str">
        <f t="shared" si="38"/>
        <v>Network Utilities: Data Distribution Companies: Smart metersData protection and privacy</v>
      </c>
      <c r="D1800" s="1" t="s">
        <v>749</v>
      </c>
      <c r="F1800" s="1" t="s">
        <v>290</v>
      </c>
      <c r="J1800" s="502">
        <v>0.5</v>
      </c>
    </row>
    <row r="1801" spans="3:10" ht="15" customHeight="1">
      <c r="C1801" s="1" t="str">
        <f t="shared" si="38"/>
        <v>Energy and Water Resources: Energy Resource Processing Companies: Manufacture of Biogas and Biofuels for use in TransportData protection and privacy</v>
      </c>
      <c r="D1801" s="1" t="s">
        <v>750</v>
      </c>
      <c r="F1801" s="1" t="s">
        <v>290</v>
      </c>
      <c r="J1801" s="502">
        <v>1</v>
      </c>
    </row>
    <row r="1802" spans="3:10" ht="15" customHeight="1">
      <c r="C1802" s="1" t="str">
        <f t="shared" si="38"/>
        <v>Environmental Services: Waste Treatment: Production of Heating and Cooling using Waste HeatData protection and privacy</v>
      </c>
      <c r="D1802" s="1" t="s">
        <v>751</v>
      </c>
      <c r="F1802" s="1" t="s">
        <v>290</v>
      </c>
      <c r="J1802" s="502">
        <v>1</v>
      </c>
    </row>
    <row r="1803" spans="3:10" ht="15" customHeight="1">
      <c r="C1803" s="1" t="str">
        <f t="shared" si="38"/>
        <v>Environmental Services: Waste Treatment: Anaerobic Digestion of Sewage SludgeData protection and privacy</v>
      </c>
      <c r="D1803" s="1" t="s">
        <v>752</v>
      </c>
      <c r="F1803" s="1" t="s">
        <v>290</v>
      </c>
      <c r="J1803" s="502">
        <v>1</v>
      </c>
    </row>
    <row r="1804" spans="3:10" ht="15" customHeight="1">
      <c r="C1804" s="1" t="str">
        <f t="shared" si="38"/>
        <v>Environmental Services: Waste Treatment: Anaerobic Digestion of Bio-WasteData protection and privacy</v>
      </c>
      <c r="D1804" s="1" t="s">
        <v>753</v>
      </c>
      <c r="F1804" s="1" t="s">
        <v>290</v>
      </c>
      <c r="J1804" s="502">
        <v>1</v>
      </c>
    </row>
    <row r="1805" spans="3:10" ht="15" customHeight="1">
      <c r="C1805" s="1" t="str">
        <f t="shared" si="38"/>
        <v>Environmental Services: Waste Treatment: Composting of Bio-WasteData protection and privacy</v>
      </c>
      <c r="D1805" s="1" t="s">
        <v>754</v>
      </c>
      <c r="F1805" s="1" t="s">
        <v>290</v>
      </c>
      <c r="J1805" s="502">
        <v>0.5</v>
      </c>
    </row>
    <row r="1806" spans="3:10" ht="15" customHeight="1">
      <c r="C1806" s="1" t="str">
        <f t="shared" si="38"/>
        <v>Environmental Services: Waste Treatment: Landfill Gas Capture and UtilizationData protection and privacy</v>
      </c>
      <c r="D1806" s="1" t="s">
        <v>755</v>
      </c>
      <c r="F1806" s="1" t="s">
        <v>290</v>
      </c>
      <c r="J1806" s="502">
        <v>1</v>
      </c>
    </row>
    <row r="1807" spans="3:10" ht="15" customHeight="1">
      <c r="C1807" s="1" t="str">
        <f t="shared" si="38"/>
        <v>Transport: Water Transport Companies: Inland Freight Water TransportData protection and privacy</v>
      </c>
      <c r="D1807" s="4" t="s">
        <v>2077</v>
      </c>
      <c r="F1807" s="1" t="s">
        <v>290</v>
      </c>
      <c r="J1807" s="502">
        <v>1</v>
      </c>
    </row>
    <row r="1808" spans="3:10" ht="15" customHeight="1">
      <c r="C1808" s="1" t="str">
        <f t="shared" si="38"/>
        <v>Transport: Water Transport Companies: Inland Passenger Water TransportData protection and privacy</v>
      </c>
      <c r="D1808" s="4" t="s">
        <v>2078</v>
      </c>
      <c r="F1808" s="1" t="s">
        <v>290</v>
      </c>
      <c r="J1808" s="502">
        <v>1</v>
      </c>
    </row>
    <row r="1809" spans="3:10" ht="15" customHeight="1">
      <c r="C1809" s="1" t="str">
        <f t="shared" si="38"/>
        <v>Transport: Water Transport Companies: Sea and Coastal Freight Water TransportData protection and privacy</v>
      </c>
      <c r="D1809" s="4" t="s">
        <v>1022</v>
      </c>
      <c r="F1809" s="1" t="s">
        <v>290</v>
      </c>
      <c r="J1809" s="502">
        <v>1</v>
      </c>
    </row>
    <row r="1810" spans="3:10" ht="15" customHeight="1">
      <c r="C1810" s="1" t="str">
        <f t="shared" si="38"/>
        <v>Transport: Water Transport Companies: Sea and Coastal Passenger Water TransportData protection and privacy</v>
      </c>
      <c r="D1810" s="4" t="s">
        <v>2079</v>
      </c>
      <c r="F1810" s="1" t="s">
        <v>290</v>
      </c>
      <c r="J1810" s="502">
        <v>1</v>
      </c>
    </row>
    <row r="1811" spans="3:10" ht="15" customHeight="1">
      <c r="C1811" s="1" t="str">
        <f t="shared" si="38"/>
        <v>Environmental Services: Environmental Management: Underground Permanent Geological Storage of CO2Data protection and privacy</v>
      </c>
      <c r="D1811" s="1" t="s">
        <v>756</v>
      </c>
      <c r="F1811" s="1" t="s">
        <v>290</v>
      </c>
      <c r="J1811" s="502">
        <v>0.5</v>
      </c>
    </row>
    <row r="1812" spans="3:10" ht="15" customHeight="1">
      <c r="C1812" s="1" t="str">
        <f t="shared" ref="C1812:C1868" si="39">CONCATENATE(D1812,F1812)</f>
        <v>Environmental Services: Environmental Management: Transport of CO2Data protection and privacy</v>
      </c>
      <c r="D1812" s="1" t="s">
        <v>757</v>
      </c>
      <c r="F1812" s="1" t="s">
        <v>290</v>
      </c>
      <c r="J1812" s="502">
        <v>0.5</v>
      </c>
    </row>
    <row r="1813" spans="3:10" ht="15" customHeight="1">
      <c r="C1813" s="1" t="str">
        <f t="shared" si="39"/>
        <v>Transport: Other Transport: Cold storage and LogisticsCybersecurity</v>
      </c>
      <c r="D1813" s="1" t="s">
        <v>746</v>
      </c>
      <c r="F1813" s="1" t="s">
        <v>284</v>
      </c>
      <c r="J1813" s="503">
        <v>1</v>
      </c>
    </row>
    <row r="1814" spans="3:10" ht="15" customHeight="1">
      <c r="C1814" s="1" t="str">
        <f t="shared" si="39"/>
        <v>Transport: Other Transport: WarehouseCybersecurity</v>
      </c>
      <c r="D1814" s="1" t="s">
        <v>747</v>
      </c>
      <c r="F1814" s="1" t="s">
        <v>284</v>
      </c>
      <c r="J1814" s="503">
        <v>1</v>
      </c>
    </row>
    <row r="1815" spans="3:10" ht="15" customHeight="1">
      <c r="C1815" s="1" t="str">
        <f t="shared" si="39"/>
        <v>Transport: Other Transport: Transport Hub/DepotCybersecurity</v>
      </c>
      <c r="D1815" s="1" t="s">
        <v>748</v>
      </c>
      <c r="F1815" s="1" t="s">
        <v>284</v>
      </c>
      <c r="J1815" s="503">
        <v>1</v>
      </c>
    </row>
    <row r="1816" spans="3:10" ht="15" customHeight="1">
      <c r="C1816" s="1" t="str">
        <f t="shared" si="39"/>
        <v>Network Utilities: Data Distribution Companies: Smart metersCybersecurity</v>
      </c>
      <c r="D1816" s="1" t="s">
        <v>749</v>
      </c>
      <c r="F1816" s="1" t="s">
        <v>284</v>
      </c>
      <c r="J1816" s="503">
        <v>0.5</v>
      </c>
    </row>
    <row r="1817" spans="3:10" ht="15" customHeight="1">
      <c r="C1817" s="1" t="str">
        <f t="shared" si="39"/>
        <v>Energy and Water Resources: Energy Resource Processing Companies: Manufacture of Biogas and Biofuels for use in TransportCybersecurity</v>
      </c>
      <c r="D1817" s="1" t="s">
        <v>750</v>
      </c>
      <c r="F1817" s="1" t="s">
        <v>284</v>
      </c>
      <c r="J1817" s="503">
        <v>1</v>
      </c>
    </row>
    <row r="1818" spans="3:10" ht="15" customHeight="1">
      <c r="C1818" s="1" t="str">
        <f t="shared" si="39"/>
        <v>Environmental Services: Waste Treatment: Production of Heating and Cooling using Waste HeatCybersecurity</v>
      </c>
      <c r="D1818" s="1" t="s">
        <v>751</v>
      </c>
      <c r="F1818" s="1" t="s">
        <v>284</v>
      </c>
      <c r="J1818" s="503">
        <v>1</v>
      </c>
    </row>
    <row r="1819" spans="3:10" ht="15" customHeight="1">
      <c r="C1819" s="1" t="str">
        <f t="shared" si="39"/>
        <v>Environmental Services: Waste Treatment: Anaerobic Digestion of Sewage SludgeCybersecurity</v>
      </c>
      <c r="D1819" s="1" t="s">
        <v>752</v>
      </c>
      <c r="F1819" s="1" t="s">
        <v>284</v>
      </c>
      <c r="J1819" s="503">
        <v>1</v>
      </c>
    </row>
    <row r="1820" spans="3:10" ht="15" customHeight="1">
      <c r="C1820" s="1" t="str">
        <f t="shared" si="39"/>
        <v>Environmental Services: Waste Treatment: Anaerobic Digestion of Bio-WasteCybersecurity</v>
      </c>
      <c r="D1820" s="1" t="s">
        <v>753</v>
      </c>
      <c r="F1820" s="1" t="s">
        <v>284</v>
      </c>
      <c r="J1820" s="503">
        <v>1</v>
      </c>
    </row>
    <row r="1821" spans="3:10" ht="15" customHeight="1">
      <c r="C1821" s="1" t="str">
        <f t="shared" si="39"/>
        <v>Environmental Services: Waste Treatment: Composting of Bio-WasteCybersecurity</v>
      </c>
      <c r="D1821" s="1" t="s">
        <v>754</v>
      </c>
      <c r="F1821" s="1" t="s">
        <v>284</v>
      </c>
      <c r="J1821" s="503">
        <v>0.5</v>
      </c>
    </row>
    <row r="1822" spans="3:10" ht="15" customHeight="1">
      <c r="C1822" s="1" t="str">
        <f t="shared" si="39"/>
        <v>Environmental Services: Waste Treatment: Landfill Gas Capture and UtilizationCybersecurity</v>
      </c>
      <c r="D1822" s="1" t="s">
        <v>755</v>
      </c>
      <c r="F1822" s="1" t="s">
        <v>284</v>
      </c>
      <c r="J1822" s="503">
        <v>1</v>
      </c>
    </row>
    <row r="1823" spans="3:10" ht="15" customHeight="1">
      <c r="C1823" s="1" t="str">
        <f t="shared" si="39"/>
        <v>Transport: Water Transport Companies: Inland Freight Water TransportCybersecurity</v>
      </c>
      <c r="D1823" s="4" t="s">
        <v>2077</v>
      </c>
      <c r="F1823" s="1" t="s">
        <v>284</v>
      </c>
      <c r="J1823" s="503">
        <v>1</v>
      </c>
    </row>
    <row r="1824" spans="3:10" ht="15" customHeight="1">
      <c r="C1824" s="1" t="str">
        <f t="shared" si="39"/>
        <v>Transport: Water Transport Companies: Inland Passenger Water TransportCybersecurity</v>
      </c>
      <c r="D1824" s="4" t="s">
        <v>2078</v>
      </c>
      <c r="F1824" s="1" t="s">
        <v>284</v>
      </c>
      <c r="J1824" s="503">
        <v>1</v>
      </c>
    </row>
    <row r="1825" spans="3:12" ht="15" customHeight="1">
      <c r="C1825" s="1" t="str">
        <f t="shared" si="39"/>
        <v>Transport: Water Transport Companies: Sea and Coastal Freight Water TransportCybersecurity</v>
      </c>
      <c r="D1825" s="4" t="s">
        <v>1022</v>
      </c>
      <c r="F1825" s="1" t="s">
        <v>284</v>
      </c>
      <c r="J1825" s="503">
        <v>1</v>
      </c>
    </row>
    <row r="1826" spans="3:12" ht="15" customHeight="1">
      <c r="C1826" s="1" t="str">
        <f t="shared" si="39"/>
        <v>Transport: Water Transport Companies: Sea and Coastal Passenger Water TransportCybersecurity</v>
      </c>
      <c r="D1826" s="4" t="s">
        <v>2079</v>
      </c>
      <c r="F1826" s="1" t="s">
        <v>284</v>
      </c>
      <c r="J1826" s="503">
        <v>1</v>
      </c>
      <c r="L1826" s="460"/>
    </row>
    <row r="1827" spans="3:12" ht="15" customHeight="1">
      <c r="C1827" s="1" t="str">
        <f t="shared" si="39"/>
        <v>Environmental Services: Environmental Management: Underground Permanent Geological Storage of CO2Cybersecurity</v>
      </c>
      <c r="D1827" s="1" t="s">
        <v>756</v>
      </c>
      <c r="F1827" s="1" t="s">
        <v>284</v>
      </c>
      <c r="J1827" s="503">
        <v>0.5</v>
      </c>
    </row>
    <row r="1828" spans="3:12" ht="15" customHeight="1">
      <c r="C1828" s="1" t="str">
        <f t="shared" si="39"/>
        <v>Environmental Services: Environmental Management: Transport of CO2Cybersecurity</v>
      </c>
      <c r="D1828" s="1" t="s">
        <v>757</v>
      </c>
      <c r="F1828" s="1" t="s">
        <v>284</v>
      </c>
      <c r="J1828" s="503">
        <v>1</v>
      </c>
    </row>
    <row r="1829" spans="3:12" ht="15" customHeight="1">
      <c r="C1829" s="4" t="str">
        <f t="shared" si="39"/>
        <v>Transport: Water Transport Companies: Air pollution</v>
      </c>
      <c r="D1829" s="4" t="s">
        <v>2108</v>
      </c>
      <c r="E1829" s="4"/>
      <c r="F1829" s="4" t="s">
        <v>66</v>
      </c>
      <c r="J1829" s="504">
        <v>2</v>
      </c>
      <c r="L1829" s="504">
        <v>2</v>
      </c>
    </row>
    <row r="1830" spans="3:12" ht="15" customHeight="1">
      <c r="C1830" s="4" t="str">
        <f t="shared" si="39"/>
        <v>Transport: Water Transport Companies: Energy</v>
      </c>
      <c r="D1830" s="4" t="s">
        <v>2108</v>
      </c>
      <c r="E1830" s="4"/>
      <c r="F1830" s="4" t="s">
        <v>112</v>
      </c>
      <c r="J1830" s="505">
        <v>1</v>
      </c>
      <c r="L1830" s="505">
        <v>1</v>
      </c>
    </row>
    <row r="1831" spans="3:12" ht="15" customHeight="1">
      <c r="C1831" s="4" t="str">
        <f t="shared" si="39"/>
        <v>Transport: Water Transport Companies: Greenhouse gas emissions</v>
      </c>
      <c r="D1831" s="4" t="s">
        <v>2108</v>
      </c>
      <c r="E1831" s="4"/>
      <c r="F1831" s="4" t="s">
        <v>115</v>
      </c>
      <c r="J1831" s="505">
        <v>1</v>
      </c>
      <c r="L1831" s="505">
        <v>1</v>
      </c>
    </row>
    <row r="1832" spans="3:12" ht="15" customHeight="1">
      <c r="C1832" s="4" t="str">
        <f t="shared" si="39"/>
        <v>Transport: Water Transport Companies: Hazardous substances</v>
      </c>
      <c r="D1832" s="4" t="s">
        <v>2108</v>
      </c>
      <c r="E1832" s="4"/>
      <c r="F1832" s="4" t="s">
        <v>117</v>
      </c>
      <c r="J1832" s="506">
        <v>0.5</v>
      </c>
      <c r="L1832" s="506">
        <v>0.5</v>
      </c>
    </row>
    <row r="1833" spans="3:12" ht="15" customHeight="1">
      <c r="C1833" s="4" t="str">
        <f t="shared" si="39"/>
        <v>Transport: Water Transport Companies: Waste</v>
      </c>
      <c r="D1833" s="4" t="s">
        <v>2108</v>
      </c>
      <c r="E1833" s="4"/>
      <c r="F1833" s="4" t="s">
        <v>149</v>
      </c>
      <c r="J1833" s="505">
        <v>1</v>
      </c>
      <c r="L1833" s="505">
        <v>1</v>
      </c>
    </row>
    <row r="1834" spans="3:12" ht="15" customHeight="1">
      <c r="C1834" s="4" t="str">
        <f t="shared" si="39"/>
        <v>Transport: Water Transport Companies: Material sourcing and resource efficiency</v>
      </c>
      <c r="D1834" s="4" t="s">
        <v>2108</v>
      </c>
      <c r="E1834" s="4"/>
      <c r="F1834" s="4" t="s">
        <v>130</v>
      </c>
      <c r="J1834" s="505">
        <v>1</v>
      </c>
      <c r="L1834" s="505">
        <v>1</v>
      </c>
    </row>
    <row r="1835" spans="3:12" ht="15" customHeight="1">
      <c r="C1835" s="4" t="str">
        <f t="shared" si="39"/>
        <v>Transport: Water Transport Companies: Health and safety: community</v>
      </c>
      <c r="D1835" s="4" t="s">
        <v>2108</v>
      </c>
      <c r="E1835" s="4"/>
      <c r="F1835" s="4" t="s">
        <v>214</v>
      </c>
      <c r="J1835" s="506">
        <v>0.5</v>
      </c>
      <c r="L1835" s="506">
        <v>0.5</v>
      </c>
    </row>
    <row r="1836" spans="3:12" ht="15" customHeight="1">
      <c r="C1836" s="4" t="str">
        <f t="shared" si="39"/>
        <v>Transport: Water Transport Companies: Data protection and privacy</v>
      </c>
      <c r="D1836" s="4" t="s">
        <v>2108</v>
      </c>
      <c r="E1836" s="4"/>
      <c r="F1836" s="4" t="s">
        <v>290</v>
      </c>
      <c r="J1836" s="505">
        <v>1</v>
      </c>
      <c r="L1836" s="505">
        <v>1</v>
      </c>
    </row>
    <row r="1837" spans="3:12" ht="15" customHeight="1">
      <c r="C1837" s="4" t="str">
        <f t="shared" si="39"/>
        <v>Transport: Water Transport Companies: Cybersecurity</v>
      </c>
      <c r="D1837" s="4" t="s">
        <v>2108</v>
      </c>
      <c r="E1837" s="4"/>
      <c r="F1837" s="4" t="s">
        <v>284</v>
      </c>
      <c r="J1837" s="505">
        <v>1</v>
      </c>
      <c r="L1837" s="505">
        <v>1</v>
      </c>
    </row>
    <row r="1838" spans="3:12" ht="15" customHeight="1">
      <c r="C1838" s="1" t="str">
        <f t="shared" si="39"/>
        <v>Renewable Power: Hydrogen Power Generation: Air pollution</v>
      </c>
      <c r="D1838" s="4" t="s">
        <v>2109</v>
      </c>
      <c r="F1838" s="4" t="s">
        <v>66</v>
      </c>
      <c r="J1838" s="507">
        <v>1</v>
      </c>
      <c r="L1838" s="507">
        <v>1</v>
      </c>
    </row>
    <row r="1839" spans="3:12" ht="15" customHeight="1">
      <c r="C1839" s="1" t="str">
        <f t="shared" si="39"/>
        <v>Renewable Power: Hydrogen Power Generation: Energy</v>
      </c>
      <c r="D1839" s="4" t="s">
        <v>2109</v>
      </c>
      <c r="F1839" s="4" t="s">
        <v>112</v>
      </c>
      <c r="J1839" s="504">
        <v>2</v>
      </c>
      <c r="L1839" s="504">
        <v>2</v>
      </c>
    </row>
    <row r="1840" spans="3:12" ht="15" customHeight="1">
      <c r="C1840" s="1" t="str">
        <f t="shared" si="39"/>
        <v>Renewable Power: Hydrogen Power Generation: Greenhouse gas emissions</v>
      </c>
      <c r="D1840" s="4" t="s">
        <v>2109</v>
      </c>
      <c r="F1840" s="4" t="s">
        <v>115</v>
      </c>
      <c r="J1840" s="505">
        <v>1</v>
      </c>
      <c r="L1840" s="505">
        <v>1</v>
      </c>
    </row>
    <row r="1841" spans="3:12" ht="15" customHeight="1">
      <c r="C1841" s="1" t="str">
        <f t="shared" si="39"/>
        <v>Renewable Power: Hydrogen Power Generation: Hazardous substances</v>
      </c>
      <c r="D1841" s="4" t="s">
        <v>2109</v>
      </c>
      <c r="F1841" s="4" t="s">
        <v>117</v>
      </c>
      <c r="J1841" s="504">
        <v>2</v>
      </c>
      <c r="L1841" s="504">
        <v>2</v>
      </c>
    </row>
    <row r="1842" spans="3:12" ht="15" customHeight="1">
      <c r="C1842" s="1" t="str">
        <f t="shared" si="39"/>
        <v>Renewable Power: Hydrogen Power Generation: Waste</v>
      </c>
      <c r="D1842" s="4" t="s">
        <v>2109</v>
      </c>
      <c r="F1842" s="4" t="s">
        <v>149</v>
      </c>
      <c r="J1842" s="506">
        <v>0.5</v>
      </c>
      <c r="L1842" s="506">
        <v>0.5</v>
      </c>
    </row>
    <row r="1843" spans="3:12" ht="15" customHeight="1">
      <c r="C1843" s="1" t="str">
        <f t="shared" si="39"/>
        <v>Renewable Power: Hydrogen Power Generation: Material sourcing and resource efficiency</v>
      </c>
      <c r="D1843" s="4" t="s">
        <v>2109</v>
      </c>
      <c r="F1843" s="4" t="s">
        <v>130</v>
      </c>
      <c r="J1843" s="504">
        <v>2</v>
      </c>
      <c r="L1843" s="504">
        <v>2</v>
      </c>
    </row>
    <row r="1844" spans="3:12" ht="15" customHeight="1">
      <c r="C1844" s="1" t="str">
        <f t="shared" si="39"/>
        <v>Renewable Power: Hydrogen Power Generation: Health and safety: community</v>
      </c>
      <c r="D1844" s="4" t="s">
        <v>2109</v>
      </c>
      <c r="F1844" s="4" t="s">
        <v>214</v>
      </c>
      <c r="J1844" s="505">
        <v>1</v>
      </c>
      <c r="L1844" s="505">
        <v>1</v>
      </c>
    </row>
    <row r="1845" spans="3:12" ht="15" customHeight="1">
      <c r="C1845" s="1" t="str">
        <f t="shared" si="39"/>
        <v>Renewable Power: Hydrogen Power Generation: Data protection and privacy</v>
      </c>
      <c r="D1845" s="4" t="s">
        <v>2109</v>
      </c>
      <c r="F1845" s="4" t="s">
        <v>290</v>
      </c>
      <c r="J1845" s="505">
        <v>1</v>
      </c>
      <c r="L1845" s="505">
        <v>1</v>
      </c>
    </row>
    <row r="1846" spans="3:12" ht="15" customHeight="1">
      <c r="C1846" s="1" t="str">
        <f t="shared" si="39"/>
        <v>Renewable Power: Hydrogen Power Generation: Cybersecurity</v>
      </c>
      <c r="D1846" s="4" t="s">
        <v>2109</v>
      </c>
      <c r="F1846" s="4" t="s">
        <v>284</v>
      </c>
      <c r="J1846" s="505">
        <v>1</v>
      </c>
      <c r="L1846" s="505">
        <v>1</v>
      </c>
    </row>
    <row r="1847" spans="3:12" ht="15" customHeight="1">
      <c r="C1847" s="1" t="str">
        <f t="shared" si="39"/>
        <v>Renewable Power: Hydrogen Power Generation: Hydrogen-Fired Power GenerationAir pollution</v>
      </c>
      <c r="D1847" s="4" t="s">
        <v>2080</v>
      </c>
      <c r="F1847" s="4" t="s">
        <v>66</v>
      </c>
      <c r="J1847" s="507">
        <v>1</v>
      </c>
      <c r="L1847" s="507">
        <v>1</v>
      </c>
    </row>
    <row r="1848" spans="3:12" ht="15" customHeight="1">
      <c r="C1848" s="1" t="str">
        <f t="shared" si="39"/>
        <v>Renewable Power: Hydrogen Power Generation: Hydrogen-Fired Power GenerationEnergy</v>
      </c>
      <c r="D1848" s="4" t="s">
        <v>2080</v>
      </c>
      <c r="F1848" s="4" t="s">
        <v>112</v>
      </c>
      <c r="J1848" s="504">
        <v>2</v>
      </c>
      <c r="L1848" s="504">
        <v>2</v>
      </c>
    </row>
    <row r="1849" spans="3:12" ht="15" customHeight="1">
      <c r="C1849" s="1" t="str">
        <f t="shared" si="39"/>
        <v>Renewable Power: Hydrogen Power Generation: Hydrogen-Fired Power GenerationGreenhouse gas emissions</v>
      </c>
      <c r="D1849" s="4" t="s">
        <v>2080</v>
      </c>
      <c r="F1849" s="4" t="s">
        <v>115</v>
      </c>
      <c r="J1849" s="505">
        <v>1</v>
      </c>
      <c r="L1849" s="505">
        <v>1</v>
      </c>
    </row>
    <row r="1850" spans="3:12" ht="15" customHeight="1">
      <c r="C1850" s="1" t="str">
        <f t="shared" si="39"/>
        <v>Renewable Power: Hydrogen Power Generation: Hydrogen-Fired Power GenerationHazardous substances</v>
      </c>
      <c r="D1850" s="4" t="s">
        <v>2080</v>
      </c>
      <c r="F1850" s="4" t="s">
        <v>117</v>
      </c>
      <c r="J1850" s="504">
        <v>2</v>
      </c>
      <c r="L1850" s="504">
        <v>2</v>
      </c>
    </row>
    <row r="1851" spans="3:12" ht="15" customHeight="1">
      <c r="C1851" s="1" t="str">
        <f t="shared" si="39"/>
        <v>Renewable Power: Hydrogen Power Generation: Hydrogen-Fired Power GenerationWaste</v>
      </c>
      <c r="D1851" s="4" t="s">
        <v>2080</v>
      </c>
      <c r="F1851" s="4" t="s">
        <v>149</v>
      </c>
      <c r="J1851" s="506">
        <v>0.5</v>
      </c>
      <c r="L1851" s="506">
        <v>0.5</v>
      </c>
    </row>
    <row r="1852" spans="3:12" ht="15" customHeight="1">
      <c r="C1852" s="1" t="str">
        <f t="shared" si="39"/>
        <v>Renewable Power: Hydrogen Power Generation: Hydrogen-Fired Power GenerationMaterial sourcing and resource efficiency</v>
      </c>
      <c r="D1852" s="4" t="s">
        <v>2080</v>
      </c>
      <c r="F1852" s="4" t="s">
        <v>130</v>
      </c>
      <c r="J1852" s="504">
        <v>2</v>
      </c>
      <c r="L1852" s="504">
        <v>2</v>
      </c>
    </row>
    <row r="1853" spans="3:12" ht="15" customHeight="1">
      <c r="C1853" s="1" t="str">
        <f t="shared" si="39"/>
        <v>Renewable Power: Hydrogen Power Generation: Hydrogen-Fired Power GenerationHealth and safety: community</v>
      </c>
      <c r="D1853" s="4" t="s">
        <v>2080</v>
      </c>
      <c r="F1853" s="4" t="s">
        <v>214</v>
      </c>
      <c r="J1853" s="505">
        <v>1</v>
      </c>
      <c r="L1853" s="505">
        <v>1</v>
      </c>
    </row>
    <row r="1854" spans="3:12" ht="15" customHeight="1">
      <c r="C1854" s="1" t="str">
        <f t="shared" si="39"/>
        <v>Renewable Power: Hydrogen Power Generation: Hydrogen-Fired Power GenerationData protection and privacy</v>
      </c>
      <c r="D1854" s="4" t="s">
        <v>2080</v>
      </c>
      <c r="F1854" s="4" t="s">
        <v>290</v>
      </c>
      <c r="J1854" s="505">
        <v>1</v>
      </c>
      <c r="L1854" s="505">
        <v>1</v>
      </c>
    </row>
    <row r="1855" spans="3:12" ht="15" customHeight="1">
      <c r="C1855" s="1" t="str">
        <f t="shared" si="39"/>
        <v>Renewable Power: Hydrogen Power Generation: Hydrogen-Fired Power GenerationCybersecurity</v>
      </c>
      <c r="D1855" s="4" t="s">
        <v>2080</v>
      </c>
      <c r="F1855" s="4" t="s">
        <v>284</v>
      </c>
      <c r="J1855" s="505">
        <v>1</v>
      </c>
      <c r="L1855" s="505">
        <v>1</v>
      </c>
    </row>
    <row r="1856" spans="3:12" ht="15" customHeight="1">
      <c r="C1856" s="1" t="str">
        <f t="shared" si="39"/>
        <v>Renewable Power: Hydrogen Power Generation: Hydrogen Fuel CellsAir pollution</v>
      </c>
      <c r="D1856" s="4" t="s">
        <v>2081</v>
      </c>
      <c r="F1856" s="4" t="s">
        <v>66</v>
      </c>
      <c r="J1856" s="506">
        <v>0.5</v>
      </c>
      <c r="L1856" s="506">
        <v>0.5</v>
      </c>
    </row>
    <row r="1857" spans="3:12" ht="15" customHeight="1">
      <c r="C1857" s="1" t="str">
        <f t="shared" si="39"/>
        <v>Renewable Power: Hydrogen Power Generation: Hydrogen Fuel CellsEnergy</v>
      </c>
      <c r="D1857" s="4" t="s">
        <v>2081</v>
      </c>
      <c r="F1857" s="4" t="s">
        <v>112</v>
      </c>
      <c r="J1857" s="504">
        <v>2</v>
      </c>
      <c r="L1857" s="504">
        <v>2</v>
      </c>
    </row>
    <row r="1858" spans="3:12" ht="15" customHeight="1">
      <c r="C1858" s="1" t="str">
        <f t="shared" si="39"/>
        <v>Renewable Power: Hydrogen Power Generation: Hydrogen Fuel CellsGreenhouse gas emissions</v>
      </c>
      <c r="D1858" s="4" t="s">
        <v>2081</v>
      </c>
      <c r="F1858" s="4" t="s">
        <v>115</v>
      </c>
      <c r="J1858" s="505">
        <v>1</v>
      </c>
      <c r="L1858" s="505">
        <v>1</v>
      </c>
    </row>
    <row r="1859" spans="3:12" ht="15" customHeight="1">
      <c r="C1859" s="1" t="str">
        <f t="shared" si="39"/>
        <v>Renewable Power: Hydrogen Power Generation: Hydrogen Fuel CellsHazardous substances</v>
      </c>
      <c r="D1859" s="4" t="s">
        <v>2081</v>
      </c>
      <c r="F1859" s="4" t="s">
        <v>117</v>
      </c>
      <c r="J1859" s="504">
        <v>2</v>
      </c>
      <c r="L1859" s="504">
        <v>2</v>
      </c>
    </row>
    <row r="1860" spans="3:12" ht="15" customHeight="1">
      <c r="C1860" s="1" t="str">
        <f t="shared" si="39"/>
        <v>Renewable Power: Hydrogen Power Generation: Hydrogen Fuel CellsWaste</v>
      </c>
      <c r="D1860" s="4" t="s">
        <v>2081</v>
      </c>
      <c r="F1860" s="4" t="s">
        <v>149</v>
      </c>
      <c r="J1860" s="506">
        <v>0.5</v>
      </c>
      <c r="L1860" s="506">
        <v>0.5</v>
      </c>
    </row>
    <row r="1861" spans="3:12" ht="15" customHeight="1">
      <c r="C1861" s="1" t="str">
        <f t="shared" si="39"/>
        <v>Renewable Power: Hydrogen Power Generation: Hydrogen Fuel CellsMaterial sourcing and resource efficiency</v>
      </c>
      <c r="D1861" s="4" t="s">
        <v>2081</v>
      </c>
      <c r="F1861" s="4" t="s">
        <v>130</v>
      </c>
      <c r="J1861" s="504">
        <v>2</v>
      </c>
      <c r="L1861" s="504">
        <v>2</v>
      </c>
    </row>
    <row r="1862" spans="3:12" ht="15" customHeight="1">
      <c r="C1862" s="1" t="str">
        <f t="shared" si="39"/>
        <v>Renewable Power: Hydrogen Power Generation: Hydrogen Fuel CellsHealth and safety: community</v>
      </c>
      <c r="D1862" s="4" t="s">
        <v>2081</v>
      </c>
      <c r="F1862" s="4" t="s">
        <v>214</v>
      </c>
      <c r="J1862" s="505">
        <v>1</v>
      </c>
      <c r="L1862" s="505">
        <v>1</v>
      </c>
    </row>
    <row r="1863" spans="3:12" ht="15" customHeight="1">
      <c r="C1863" s="1" t="str">
        <f t="shared" si="39"/>
        <v>Renewable Power: Hydrogen Power Generation: Hydrogen Fuel CellsData protection and privacy</v>
      </c>
      <c r="D1863" s="4" t="s">
        <v>2081</v>
      </c>
      <c r="F1863" s="4" t="s">
        <v>290</v>
      </c>
      <c r="J1863" s="505">
        <v>1</v>
      </c>
      <c r="L1863" s="505">
        <v>1</v>
      </c>
    </row>
    <row r="1864" spans="3:12" ht="15" customHeight="1">
      <c r="C1864" s="1" t="str">
        <f t="shared" si="39"/>
        <v>Renewable Power: Hydrogen Power Generation: Hydrogen Fuel CellsCybersecurity</v>
      </c>
      <c r="D1864" s="4" t="s">
        <v>2081</v>
      </c>
      <c r="F1864" s="4" t="s">
        <v>284</v>
      </c>
      <c r="J1864" s="505">
        <v>1</v>
      </c>
      <c r="L1864" s="505">
        <v>1</v>
      </c>
    </row>
    <row r="1865" spans="3:12" ht="15" customHeight="1">
      <c r="C1865" s="1" t="str">
        <f t="shared" si="39"/>
        <v>Renewable Power: Hydrogen Power Generation: Hydrogen StorageAir pollution</v>
      </c>
      <c r="D1865" s="4" t="s">
        <v>2082</v>
      </c>
      <c r="F1865" s="4" t="s">
        <v>66</v>
      </c>
      <c r="J1865" s="506">
        <v>0.5</v>
      </c>
      <c r="L1865" s="506">
        <v>0.5</v>
      </c>
    </row>
    <row r="1866" spans="3:12" ht="15" customHeight="1">
      <c r="C1866" s="1" t="str">
        <f t="shared" si="39"/>
        <v>Renewable Power: Hydrogen Power Generation: Hydrogen StorageEnergy</v>
      </c>
      <c r="D1866" s="4" t="s">
        <v>2082</v>
      </c>
      <c r="F1866" s="4" t="s">
        <v>112</v>
      </c>
      <c r="J1866" s="505">
        <v>1</v>
      </c>
      <c r="L1866" s="505">
        <v>1</v>
      </c>
    </row>
    <row r="1867" spans="3:12" ht="15" customHeight="1">
      <c r="C1867" s="1" t="str">
        <f t="shared" si="39"/>
        <v>Renewable Power: Hydrogen Power Generation: Hydrogen StorageGreenhouse gas emissions</v>
      </c>
      <c r="D1867" s="4" t="s">
        <v>2082</v>
      </c>
      <c r="F1867" s="4" t="s">
        <v>115</v>
      </c>
      <c r="J1867" s="505">
        <v>1</v>
      </c>
      <c r="L1867" s="505">
        <v>1</v>
      </c>
    </row>
    <row r="1868" spans="3:12" ht="15" customHeight="1">
      <c r="C1868" s="1" t="str">
        <f t="shared" si="39"/>
        <v>Renewable Power: Hydrogen Power Generation: Hydrogen StorageHazardous substances</v>
      </c>
      <c r="D1868" s="4" t="s">
        <v>2082</v>
      </c>
      <c r="F1868" s="4" t="s">
        <v>117</v>
      </c>
      <c r="J1868" s="504">
        <v>2</v>
      </c>
      <c r="L1868" s="504">
        <v>2</v>
      </c>
    </row>
    <row r="1869" spans="3:12" ht="15" customHeight="1">
      <c r="C1869" s="1" t="str">
        <f t="shared" ref="C1869:C1918" si="40">CONCATENATE(D1869,F1869)</f>
        <v>Renewable Power: Hydrogen Power Generation: Hydrogen StorageWaste</v>
      </c>
      <c r="D1869" s="4" t="s">
        <v>2082</v>
      </c>
      <c r="F1869" s="4" t="s">
        <v>149</v>
      </c>
      <c r="J1869" s="506">
        <v>0.5</v>
      </c>
      <c r="L1869" s="506">
        <v>0.5</v>
      </c>
    </row>
    <row r="1870" spans="3:12" ht="15" customHeight="1">
      <c r="C1870" s="1" t="str">
        <f t="shared" si="40"/>
        <v>Renewable Power: Hydrogen Power Generation: Hydrogen StorageMaterial sourcing and resource efficiency</v>
      </c>
      <c r="D1870" s="4" t="s">
        <v>2082</v>
      </c>
      <c r="F1870" s="4" t="s">
        <v>130</v>
      </c>
      <c r="J1870" s="504">
        <v>2</v>
      </c>
      <c r="L1870" s="504">
        <v>2</v>
      </c>
    </row>
    <row r="1871" spans="3:12" ht="15" customHeight="1">
      <c r="C1871" s="1" t="str">
        <f t="shared" si="40"/>
        <v>Renewable Power: Hydrogen Power Generation: Hydrogen StorageHealth and safety: community</v>
      </c>
      <c r="D1871" s="4" t="s">
        <v>2082</v>
      </c>
      <c r="F1871" s="4" t="s">
        <v>214</v>
      </c>
      <c r="J1871" s="505">
        <v>1</v>
      </c>
      <c r="L1871" s="505">
        <v>1</v>
      </c>
    </row>
    <row r="1872" spans="3:12" ht="15" customHeight="1">
      <c r="C1872" s="1" t="str">
        <f t="shared" si="40"/>
        <v>Renewable Power: Hydrogen Power Generation: Hydrogen StorageData protection and privacy</v>
      </c>
      <c r="D1872" s="4" t="s">
        <v>2082</v>
      </c>
      <c r="F1872" s="4" t="s">
        <v>290</v>
      </c>
      <c r="J1872" s="505">
        <v>1</v>
      </c>
      <c r="L1872" s="505">
        <v>1</v>
      </c>
    </row>
    <row r="1873" spans="3:12" ht="15" customHeight="1">
      <c r="C1873" s="1" t="str">
        <f t="shared" si="40"/>
        <v>Renewable Power: Hydrogen Power Generation: Hydrogen StorageCybersecurity</v>
      </c>
      <c r="D1873" s="4" t="s">
        <v>2082</v>
      </c>
      <c r="F1873" s="4" t="s">
        <v>284</v>
      </c>
      <c r="J1873" s="505">
        <v>1</v>
      </c>
      <c r="L1873" s="505">
        <v>1</v>
      </c>
    </row>
    <row r="1874" spans="3:12" ht="15" customHeight="1">
      <c r="C1874" s="1" t="str">
        <f t="shared" si="40"/>
        <v>Transport: Airport Companies: Aircraft LeasingAir pollution</v>
      </c>
      <c r="D1874" s="4" t="s">
        <v>2083</v>
      </c>
      <c r="F1874" s="4" t="s">
        <v>66</v>
      </c>
      <c r="J1874" s="504">
        <v>2</v>
      </c>
      <c r="L1874" s="504">
        <v>2</v>
      </c>
    </row>
    <row r="1875" spans="3:12" ht="15" customHeight="1">
      <c r="C1875" s="1" t="str">
        <f t="shared" si="40"/>
        <v>Transport: Airport Companies: Aircraft LeasingEnergy</v>
      </c>
      <c r="D1875" s="4" t="s">
        <v>2083</v>
      </c>
      <c r="F1875" s="4" t="s">
        <v>112</v>
      </c>
      <c r="J1875" s="504">
        <v>2</v>
      </c>
      <c r="L1875" s="504">
        <v>2</v>
      </c>
    </row>
    <row r="1876" spans="3:12" ht="15" customHeight="1">
      <c r="C1876" s="1" t="str">
        <f t="shared" si="40"/>
        <v>Transport: Airport Companies: Aircraft LeasingGreenhouse gas emissions</v>
      </c>
      <c r="D1876" s="4" t="s">
        <v>2083</v>
      </c>
      <c r="F1876" s="4" t="s">
        <v>115</v>
      </c>
      <c r="J1876" s="504">
        <v>2</v>
      </c>
      <c r="L1876" s="504">
        <v>2</v>
      </c>
    </row>
    <row r="1877" spans="3:12" ht="15" customHeight="1">
      <c r="C1877" s="1" t="str">
        <f t="shared" si="40"/>
        <v>Transport: Airport Companies: Aircraft LeasingHazardous substances</v>
      </c>
      <c r="D1877" s="4" t="s">
        <v>2083</v>
      </c>
      <c r="F1877" s="4" t="s">
        <v>117</v>
      </c>
      <c r="J1877" s="504">
        <v>2</v>
      </c>
      <c r="L1877" s="504">
        <v>2</v>
      </c>
    </row>
    <row r="1878" spans="3:12" ht="15" customHeight="1">
      <c r="C1878" s="1" t="str">
        <f t="shared" si="40"/>
        <v>Transport: Airport Companies: Aircraft LeasingWaste</v>
      </c>
      <c r="D1878" s="4" t="s">
        <v>2083</v>
      </c>
      <c r="F1878" s="4" t="s">
        <v>149</v>
      </c>
      <c r="J1878" s="505">
        <v>1</v>
      </c>
      <c r="L1878" s="505">
        <v>1</v>
      </c>
    </row>
    <row r="1879" spans="3:12" ht="15" customHeight="1">
      <c r="C1879" s="1" t="str">
        <f t="shared" si="40"/>
        <v>Transport: Airport Companies: Aircraft LeasingMaterial sourcing and resource efficiency</v>
      </c>
      <c r="D1879" s="4" t="s">
        <v>2083</v>
      </c>
      <c r="F1879" s="4" t="s">
        <v>130</v>
      </c>
      <c r="J1879" s="505">
        <v>1</v>
      </c>
      <c r="L1879" s="505">
        <v>1</v>
      </c>
    </row>
    <row r="1880" spans="3:12" ht="15" customHeight="1">
      <c r="C1880" s="1" t="str">
        <f t="shared" si="40"/>
        <v>Transport: Airport Companies: Aircraft LeasingHealth and safety: community</v>
      </c>
      <c r="D1880" s="4" t="s">
        <v>2083</v>
      </c>
      <c r="F1880" s="4" t="s">
        <v>214</v>
      </c>
      <c r="J1880" s="505">
        <v>1</v>
      </c>
      <c r="L1880" s="505">
        <v>1</v>
      </c>
    </row>
    <row r="1881" spans="3:12" ht="15" customHeight="1">
      <c r="C1881" s="1" t="str">
        <f t="shared" si="40"/>
        <v>Transport: Airport Companies: Aircraft LeasingData protection and privacy</v>
      </c>
      <c r="D1881" s="4" t="s">
        <v>2083</v>
      </c>
      <c r="F1881" s="4" t="s">
        <v>290</v>
      </c>
      <c r="J1881" s="505">
        <v>1</v>
      </c>
      <c r="L1881" s="505">
        <v>1</v>
      </c>
    </row>
    <row r="1882" spans="3:12" ht="15" customHeight="1">
      <c r="C1882" s="1" t="str">
        <f t="shared" si="40"/>
        <v>Transport: Airport Companies: Aircraft LeasingCybersecurity</v>
      </c>
      <c r="D1882" s="4" t="s">
        <v>2083</v>
      </c>
      <c r="F1882" s="4" t="s">
        <v>284</v>
      </c>
      <c r="J1882" s="504">
        <v>2</v>
      </c>
      <c r="L1882" s="504">
        <v>2</v>
      </c>
    </row>
    <row r="1883" spans="3:12" ht="15" customHeight="1">
      <c r="C1883" s="1" t="str">
        <f t="shared" si="40"/>
        <v>Data Infrastructure: Data Other: Database ServicesAir pollution</v>
      </c>
      <c r="D1883" s="4" t="s">
        <v>1002</v>
      </c>
      <c r="F1883" s="4" t="s">
        <v>66</v>
      </c>
      <c r="J1883" s="508">
        <v>0</v>
      </c>
      <c r="L1883" s="508">
        <v>0</v>
      </c>
    </row>
    <row r="1884" spans="3:12" ht="15" customHeight="1">
      <c r="C1884" s="1" t="str">
        <f t="shared" si="40"/>
        <v>Data Infrastructure: Data Other: Database ServicesEnergy</v>
      </c>
      <c r="D1884" s="4" t="s">
        <v>1002</v>
      </c>
      <c r="F1884" s="4" t="s">
        <v>112</v>
      </c>
      <c r="J1884" s="505">
        <v>1</v>
      </c>
      <c r="L1884" s="505">
        <v>1</v>
      </c>
    </row>
    <row r="1885" spans="3:12" ht="15" customHeight="1">
      <c r="C1885" s="1" t="str">
        <f t="shared" si="40"/>
        <v>Data Infrastructure: Data Other: Database ServicesGreenhouse gas emissions</v>
      </c>
      <c r="D1885" s="4" t="s">
        <v>1002</v>
      </c>
      <c r="F1885" s="4" t="s">
        <v>115</v>
      </c>
      <c r="J1885" s="505">
        <v>1</v>
      </c>
      <c r="L1885" s="505">
        <v>1</v>
      </c>
    </row>
    <row r="1886" spans="3:12" ht="15" customHeight="1">
      <c r="C1886" s="1" t="str">
        <f t="shared" si="40"/>
        <v>Data Infrastructure: Data Other: Database ServicesHazardous substances</v>
      </c>
      <c r="D1886" s="4" t="s">
        <v>1002</v>
      </c>
      <c r="F1886" s="4" t="s">
        <v>117</v>
      </c>
      <c r="J1886" s="508">
        <v>0</v>
      </c>
      <c r="L1886" s="508">
        <v>0</v>
      </c>
    </row>
    <row r="1887" spans="3:12" ht="15" customHeight="1">
      <c r="C1887" s="1" t="str">
        <f t="shared" si="40"/>
        <v>Data Infrastructure: Data Other: Database ServicesWaste</v>
      </c>
      <c r="D1887" s="4" t="s">
        <v>1002</v>
      </c>
      <c r="F1887" s="4" t="s">
        <v>149</v>
      </c>
      <c r="J1887" s="506">
        <v>0.5</v>
      </c>
      <c r="L1887" s="506">
        <v>0.5</v>
      </c>
    </row>
    <row r="1888" spans="3:12" ht="15" customHeight="1">
      <c r="C1888" s="1" t="str">
        <f t="shared" si="40"/>
        <v>Data Infrastructure: Data Other: Database ServicesMaterial sourcing and resource efficiency</v>
      </c>
      <c r="D1888" s="4" t="s">
        <v>1002</v>
      </c>
      <c r="F1888" s="4" t="s">
        <v>130</v>
      </c>
      <c r="J1888" s="506">
        <v>0.5</v>
      </c>
      <c r="L1888" s="506">
        <v>0.5</v>
      </c>
    </row>
    <row r="1889" spans="3:12" ht="15" customHeight="1">
      <c r="C1889" s="1" t="str">
        <f t="shared" si="40"/>
        <v>Data Infrastructure: Data Other: Database ServicesHealth and safety: community</v>
      </c>
      <c r="D1889" s="4" t="s">
        <v>1002</v>
      </c>
      <c r="F1889" s="4" t="s">
        <v>214</v>
      </c>
      <c r="J1889" s="508">
        <v>0</v>
      </c>
      <c r="L1889" s="508">
        <v>0</v>
      </c>
    </row>
    <row r="1890" spans="3:12" ht="15" customHeight="1">
      <c r="C1890" s="1" t="str">
        <f t="shared" si="40"/>
        <v>Data Infrastructure: Data Other: Database ServicesData protection and privacy</v>
      </c>
      <c r="D1890" s="4" t="s">
        <v>1002</v>
      </c>
      <c r="F1890" s="4" t="s">
        <v>290</v>
      </c>
      <c r="J1890" s="504">
        <v>2</v>
      </c>
      <c r="L1890" s="504">
        <v>2</v>
      </c>
    </row>
    <row r="1891" spans="3:12" ht="15" customHeight="1">
      <c r="C1891" s="1" t="str">
        <f t="shared" si="40"/>
        <v>Data Infrastructure: Data Other: Database ServicesCybersecurity</v>
      </c>
      <c r="D1891" s="4" t="s">
        <v>1002</v>
      </c>
      <c r="F1891" s="4" t="s">
        <v>284</v>
      </c>
      <c r="J1891" s="504">
        <v>2</v>
      </c>
      <c r="L1891" s="504">
        <v>2</v>
      </c>
    </row>
    <row r="1892" spans="3:12" ht="15" customHeight="1">
      <c r="C1892" s="1" t="str">
        <f t="shared" si="40"/>
        <v>Energy and Water Resources: Energy Resource Processing Companies: Bioethanol FuelAir pollution</v>
      </c>
      <c r="D1892" s="4" t="s">
        <v>1003</v>
      </c>
      <c r="F1892" s="4" t="s">
        <v>66</v>
      </c>
      <c r="J1892" s="504">
        <v>2</v>
      </c>
      <c r="L1892" s="504">
        <v>2</v>
      </c>
    </row>
    <row r="1893" spans="3:12" ht="15" customHeight="1">
      <c r="C1893" s="1" t="str">
        <f t="shared" si="40"/>
        <v>Energy and Water Resources: Energy Resource Processing Companies: Bioethanol FuelEnergy</v>
      </c>
      <c r="D1893" s="4" t="s">
        <v>1003</v>
      </c>
      <c r="F1893" s="4" t="s">
        <v>112</v>
      </c>
      <c r="J1893" s="504">
        <v>2</v>
      </c>
      <c r="L1893" s="504">
        <v>2</v>
      </c>
    </row>
    <row r="1894" spans="3:12" ht="15" customHeight="1">
      <c r="C1894" s="1" t="str">
        <f t="shared" si="40"/>
        <v>Energy and Water Resources: Energy Resource Processing Companies: Bioethanol FuelGreenhouse gas emissions</v>
      </c>
      <c r="D1894" s="4" t="s">
        <v>1003</v>
      </c>
      <c r="F1894" s="4" t="s">
        <v>115</v>
      </c>
      <c r="J1894" s="504">
        <v>2</v>
      </c>
      <c r="L1894" s="504">
        <v>2</v>
      </c>
    </row>
    <row r="1895" spans="3:12" ht="15" customHeight="1">
      <c r="C1895" s="1" t="str">
        <f t="shared" si="40"/>
        <v>Energy and Water Resources: Energy Resource Processing Companies: Bioethanol FuelHazardous substances</v>
      </c>
      <c r="D1895" s="4" t="s">
        <v>1003</v>
      </c>
      <c r="F1895" s="4" t="s">
        <v>117</v>
      </c>
      <c r="J1895" s="505">
        <v>1</v>
      </c>
      <c r="L1895" s="505">
        <v>1</v>
      </c>
    </row>
    <row r="1896" spans="3:12" ht="15" customHeight="1">
      <c r="C1896" s="1" t="str">
        <f t="shared" si="40"/>
        <v>Energy and Water Resources: Energy Resource Processing Companies: Bioethanol FuelWaste</v>
      </c>
      <c r="D1896" s="4" t="s">
        <v>1003</v>
      </c>
      <c r="F1896" s="4" t="s">
        <v>149</v>
      </c>
      <c r="J1896" s="504">
        <v>2</v>
      </c>
      <c r="L1896" s="504">
        <v>2</v>
      </c>
    </row>
    <row r="1897" spans="3:12" ht="15" customHeight="1">
      <c r="C1897" s="1" t="str">
        <f t="shared" si="40"/>
        <v>Energy and Water Resources: Energy Resource Processing Companies: Bioethanol FuelMaterial sourcing and resource efficiency</v>
      </c>
      <c r="D1897" s="4" t="s">
        <v>1003</v>
      </c>
      <c r="F1897" s="4" t="s">
        <v>130</v>
      </c>
      <c r="J1897" s="504">
        <v>2</v>
      </c>
      <c r="L1897" s="504">
        <v>2</v>
      </c>
    </row>
    <row r="1898" spans="3:12" ht="15" customHeight="1">
      <c r="C1898" s="1" t="str">
        <f t="shared" si="40"/>
        <v>Energy and Water Resources: Energy Resource Processing Companies: Bioethanol FuelHealth and safety: community</v>
      </c>
      <c r="D1898" s="4" t="s">
        <v>1003</v>
      </c>
      <c r="F1898" s="4" t="s">
        <v>214</v>
      </c>
      <c r="J1898" s="505">
        <v>1</v>
      </c>
      <c r="L1898" s="505">
        <v>1</v>
      </c>
    </row>
    <row r="1899" spans="3:12" ht="15" customHeight="1">
      <c r="C1899" s="1" t="str">
        <f t="shared" si="40"/>
        <v>Energy and Water Resources: Energy Resource Processing Companies: Bioethanol FuelData protection and privacy</v>
      </c>
      <c r="D1899" s="4" t="s">
        <v>1003</v>
      </c>
      <c r="F1899" s="4" t="s">
        <v>290</v>
      </c>
      <c r="J1899" s="505">
        <v>1</v>
      </c>
      <c r="L1899" s="505">
        <v>1</v>
      </c>
    </row>
    <row r="1900" spans="3:12" ht="15" customHeight="1">
      <c r="C1900" s="1" t="str">
        <f t="shared" si="40"/>
        <v>Energy and Water Resources: Energy Resource Processing Companies: Bioethanol FuelCybersecurity</v>
      </c>
      <c r="D1900" s="4" t="s">
        <v>1003</v>
      </c>
      <c r="F1900" s="4" t="s">
        <v>284</v>
      </c>
      <c r="J1900" s="505">
        <v>1</v>
      </c>
      <c r="L1900" s="505">
        <v>1</v>
      </c>
    </row>
    <row r="1901" spans="3:12" ht="15" customHeight="1">
      <c r="C1901" s="1" t="str">
        <f t="shared" si="40"/>
        <v>Renewable Power: Other Renewable Technologies: Thermal StorageAir pollution</v>
      </c>
      <c r="D1901" s="4" t="s">
        <v>2084</v>
      </c>
      <c r="F1901" s="4" t="s">
        <v>66</v>
      </c>
      <c r="J1901" s="508">
        <v>0</v>
      </c>
      <c r="L1901" s="508">
        <v>0</v>
      </c>
    </row>
    <row r="1902" spans="3:12" ht="15" customHeight="1">
      <c r="C1902" s="1" t="str">
        <f t="shared" si="40"/>
        <v>Renewable Power: Other Renewable Technologies: Thermal StorageEnergy</v>
      </c>
      <c r="D1902" s="4" t="s">
        <v>2084</v>
      </c>
      <c r="F1902" s="4" t="s">
        <v>112</v>
      </c>
      <c r="J1902" s="504">
        <v>2</v>
      </c>
      <c r="L1902" s="504">
        <v>2</v>
      </c>
    </row>
    <row r="1903" spans="3:12" ht="15" customHeight="1">
      <c r="C1903" s="1" t="str">
        <f t="shared" si="40"/>
        <v>Renewable Power: Other Renewable Technologies: Thermal StorageGreenhouse gas emissions</v>
      </c>
      <c r="D1903" s="4" t="s">
        <v>2084</v>
      </c>
      <c r="F1903" s="4" t="s">
        <v>115</v>
      </c>
      <c r="J1903" s="505">
        <v>1</v>
      </c>
      <c r="L1903" s="505">
        <v>1</v>
      </c>
    </row>
    <row r="1904" spans="3:12" ht="15" customHeight="1">
      <c r="C1904" s="1" t="str">
        <f t="shared" si="40"/>
        <v>Renewable Power: Other Renewable Technologies: Thermal StorageHazardous substances</v>
      </c>
      <c r="D1904" s="4" t="s">
        <v>2084</v>
      </c>
      <c r="F1904" s="4" t="s">
        <v>117</v>
      </c>
      <c r="J1904" s="505">
        <v>1</v>
      </c>
      <c r="L1904" s="505">
        <v>1</v>
      </c>
    </row>
    <row r="1905" spans="1:12" ht="15" customHeight="1">
      <c r="C1905" s="1" t="str">
        <f t="shared" si="40"/>
        <v>Renewable Power: Other Renewable Technologies: Thermal StorageWaste</v>
      </c>
      <c r="D1905" s="4" t="s">
        <v>2084</v>
      </c>
      <c r="F1905" s="4" t="s">
        <v>149</v>
      </c>
      <c r="J1905" s="505">
        <v>1</v>
      </c>
      <c r="L1905" s="505">
        <v>1</v>
      </c>
    </row>
    <row r="1906" spans="1:12" ht="15" customHeight="1">
      <c r="C1906" s="1" t="str">
        <f t="shared" si="40"/>
        <v>Renewable Power: Other Renewable Technologies: Thermal StorageMaterial sourcing and resource efficiency</v>
      </c>
      <c r="D1906" s="4" t="s">
        <v>2084</v>
      </c>
      <c r="F1906" s="4" t="s">
        <v>130</v>
      </c>
      <c r="J1906" s="505">
        <v>1</v>
      </c>
      <c r="L1906" s="505">
        <v>1</v>
      </c>
    </row>
    <row r="1907" spans="1:12" ht="15" customHeight="1">
      <c r="C1907" s="1" t="str">
        <f t="shared" si="40"/>
        <v>Renewable Power: Other Renewable Technologies: Thermal StorageHealth and safety: community</v>
      </c>
      <c r="D1907" s="4" t="s">
        <v>2084</v>
      </c>
      <c r="F1907" s="4" t="s">
        <v>214</v>
      </c>
      <c r="J1907" s="505">
        <v>1</v>
      </c>
      <c r="L1907" s="505">
        <v>1</v>
      </c>
    </row>
    <row r="1908" spans="1:12" ht="15" customHeight="1">
      <c r="C1908" s="1" t="str">
        <f t="shared" si="40"/>
        <v>Renewable Power: Other Renewable Technologies: Thermal StorageData protection and privacy</v>
      </c>
      <c r="D1908" s="4" t="s">
        <v>2084</v>
      </c>
      <c r="F1908" s="4" t="s">
        <v>290</v>
      </c>
      <c r="J1908" s="505">
        <v>1</v>
      </c>
      <c r="L1908" s="505">
        <v>1</v>
      </c>
    </row>
    <row r="1909" spans="1:12" ht="15" customHeight="1">
      <c r="C1909" s="1" t="str">
        <f t="shared" si="40"/>
        <v>Renewable Power: Other Renewable Technologies: Thermal StorageCybersecurity</v>
      </c>
      <c r="D1909" s="4" t="s">
        <v>2084</v>
      </c>
      <c r="F1909" s="4" t="s">
        <v>284</v>
      </c>
      <c r="J1909" s="505">
        <v>1</v>
      </c>
      <c r="L1909" s="505">
        <v>1</v>
      </c>
    </row>
    <row r="1910" spans="1:12" ht="15" customHeight="1">
      <c r="C1910" s="1" t="str">
        <f t="shared" si="40"/>
        <v>Transport: Road Companies: Urban Mobility TechnologyAir pollution</v>
      </c>
      <c r="D1910" s="4" t="s">
        <v>1007</v>
      </c>
      <c r="F1910" s="4" t="s">
        <v>66</v>
      </c>
      <c r="J1910" s="505">
        <v>1</v>
      </c>
      <c r="L1910" s="505">
        <v>1</v>
      </c>
    </row>
    <row r="1911" spans="1:12" ht="15" customHeight="1">
      <c r="C1911" s="1" t="str">
        <f t="shared" si="40"/>
        <v>Transport: Road Companies: Urban Mobility TechnologyEnergy</v>
      </c>
      <c r="D1911" s="4" t="s">
        <v>1007</v>
      </c>
      <c r="F1911" s="4" t="s">
        <v>112</v>
      </c>
      <c r="J1911" s="505">
        <v>1</v>
      </c>
      <c r="L1911" s="505">
        <v>1</v>
      </c>
    </row>
    <row r="1912" spans="1:12" ht="13.5">
      <c r="C1912" s="1" t="str">
        <f t="shared" si="40"/>
        <v>Transport: Road Companies: Urban Mobility TechnologyGreenhouse gas emissions</v>
      </c>
      <c r="D1912" s="4" t="s">
        <v>1007</v>
      </c>
      <c r="F1912" s="4" t="s">
        <v>115</v>
      </c>
      <c r="J1912" s="505">
        <v>1</v>
      </c>
      <c r="L1912" s="505">
        <v>1</v>
      </c>
    </row>
    <row r="1913" spans="1:12" ht="15" customHeight="1">
      <c r="C1913" s="1" t="str">
        <f t="shared" si="40"/>
        <v>Transport: Road Companies: Urban Mobility TechnologyHazardous substances</v>
      </c>
      <c r="D1913" s="4" t="s">
        <v>1007</v>
      </c>
      <c r="F1913" s="4" t="s">
        <v>117</v>
      </c>
      <c r="J1913" s="505">
        <v>1</v>
      </c>
      <c r="L1913" s="505">
        <v>1</v>
      </c>
    </row>
    <row r="1914" spans="1:12" ht="15" customHeight="1">
      <c r="C1914" s="1" t="str">
        <f t="shared" si="40"/>
        <v>Transport: Road Companies: Urban Mobility TechnologyWaste</v>
      </c>
      <c r="D1914" s="4" t="s">
        <v>1007</v>
      </c>
      <c r="F1914" s="4" t="s">
        <v>149</v>
      </c>
      <c r="J1914" s="505">
        <v>1</v>
      </c>
      <c r="L1914" s="505">
        <v>1</v>
      </c>
    </row>
    <row r="1915" spans="1:12" ht="15" customHeight="1">
      <c r="C1915" s="1" t="str">
        <f t="shared" si="40"/>
        <v>Transport: Road Companies: Urban Mobility TechnologyMaterial sourcing and resource efficiency</v>
      </c>
      <c r="D1915" s="4" t="s">
        <v>1007</v>
      </c>
      <c r="F1915" s="4" t="s">
        <v>130</v>
      </c>
      <c r="J1915" s="505">
        <v>1</v>
      </c>
      <c r="L1915" s="505">
        <v>1</v>
      </c>
    </row>
    <row r="1916" spans="1:12" ht="15" customHeight="1">
      <c r="C1916" s="1" t="str">
        <f t="shared" si="40"/>
        <v>Transport: Road Companies: Urban Mobility TechnologyHealth and safety: community</v>
      </c>
      <c r="D1916" s="4" t="s">
        <v>1007</v>
      </c>
      <c r="F1916" s="4" t="s">
        <v>214</v>
      </c>
      <c r="J1916" s="505">
        <v>1</v>
      </c>
      <c r="L1916" s="505">
        <v>1</v>
      </c>
    </row>
    <row r="1917" spans="1:12" ht="15" customHeight="1">
      <c r="C1917" s="1" t="str">
        <f t="shared" si="40"/>
        <v>Transport: Road Companies: Urban Mobility TechnologyData protection and privacy</v>
      </c>
      <c r="D1917" s="4" t="s">
        <v>1007</v>
      </c>
      <c r="F1917" s="4" t="s">
        <v>290</v>
      </c>
      <c r="J1917" s="504">
        <v>2</v>
      </c>
      <c r="L1917" s="504">
        <v>2</v>
      </c>
    </row>
    <row r="1918" spans="1:12" ht="15" customHeight="1">
      <c r="C1918" s="1" t="str">
        <f t="shared" si="40"/>
        <v>Transport: Road Companies: Urban Mobility TechnologyCybersecurity</v>
      </c>
      <c r="D1918" s="4" t="s">
        <v>1007</v>
      </c>
      <c r="F1918" s="4" t="s">
        <v>284</v>
      </c>
      <c r="J1918" s="504">
        <v>2</v>
      </c>
      <c r="L1918" s="504">
        <v>2</v>
      </c>
    </row>
    <row r="1919" spans="1:12" ht="15" customHeight="1">
      <c r="A1919" s="4" t="s">
        <v>128</v>
      </c>
      <c r="B1919" s="25">
        <v>144</v>
      </c>
      <c r="C1919" s="4" t="str">
        <f t="shared" ref="C1919:C1982" si="41">CONCATENATE(D1919,F1919)</f>
        <v>Data InfrastructureNet zero</v>
      </c>
      <c r="D1919" s="4" t="s">
        <v>131</v>
      </c>
      <c r="E1919" s="4" t="s">
        <v>6</v>
      </c>
      <c r="F1919" s="4" t="s">
        <v>2086</v>
      </c>
      <c r="G1919" s="4"/>
      <c r="H1919" s="4"/>
      <c r="I1919" s="4"/>
      <c r="J1919" s="509">
        <v>1</v>
      </c>
    </row>
    <row r="1920" spans="1:12" ht="15" customHeight="1">
      <c r="A1920" s="4" t="s">
        <v>128</v>
      </c>
      <c r="B1920" s="25">
        <v>108</v>
      </c>
      <c r="C1920" s="4" t="str">
        <f t="shared" si="41"/>
        <v>Data Infrastructure: Data StorageNet zero</v>
      </c>
      <c r="D1920" s="4" t="s">
        <v>132</v>
      </c>
      <c r="E1920" s="4" t="s">
        <v>6</v>
      </c>
      <c r="F1920" s="4" t="s">
        <v>2086</v>
      </c>
      <c r="G1920" s="4"/>
      <c r="H1920" s="4"/>
      <c r="I1920" s="4"/>
      <c r="J1920" s="509">
        <v>1</v>
      </c>
    </row>
    <row r="1921" spans="1:10" ht="15" customHeight="1">
      <c r="A1921" s="4" t="s">
        <v>128</v>
      </c>
      <c r="B1921" s="25">
        <v>224</v>
      </c>
      <c r="C1921" s="4" t="str">
        <f t="shared" si="41"/>
        <v>Data Infrastructure: Data Storage: Data CentersNet zero</v>
      </c>
      <c r="D1921" s="4" t="s">
        <v>134</v>
      </c>
      <c r="E1921" s="4" t="s">
        <v>6</v>
      </c>
      <c r="F1921" s="4" t="s">
        <v>2086</v>
      </c>
      <c r="G1921" s="4"/>
      <c r="H1921" s="4"/>
      <c r="I1921" s="4"/>
      <c r="J1921" s="509">
        <v>1</v>
      </c>
    </row>
    <row r="1922" spans="1:10" ht="15" customHeight="1">
      <c r="A1922" s="4" t="s">
        <v>128</v>
      </c>
      <c r="B1922" s="25">
        <v>205</v>
      </c>
      <c r="C1922" s="4" t="str">
        <f t="shared" si="41"/>
        <v>Data Infrastructure: Data Storage: OtherNet zero</v>
      </c>
      <c r="D1922" s="4" t="s">
        <v>135</v>
      </c>
      <c r="E1922" s="4" t="s">
        <v>6</v>
      </c>
      <c r="F1922" s="4" t="s">
        <v>2086</v>
      </c>
      <c r="G1922" s="4"/>
      <c r="H1922" s="4"/>
      <c r="I1922" s="4"/>
      <c r="J1922" s="509">
        <v>1</v>
      </c>
    </row>
    <row r="1923" spans="1:10" ht="15" customHeight="1">
      <c r="A1923" s="4" t="s">
        <v>128</v>
      </c>
      <c r="B1923" s="25">
        <v>118</v>
      </c>
      <c r="C1923" s="4" t="str">
        <f t="shared" si="41"/>
        <v>Data Infrastructure: Data TransmissionNet zero</v>
      </c>
      <c r="D1923" s="4" t="s">
        <v>137</v>
      </c>
      <c r="E1923" s="4" t="s">
        <v>6</v>
      </c>
      <c r="F1923" s="4" t="s">
        <v>2086</v>
      </c>
      <c r="G1923" s="4"/>
      <c r="H1923" s="4"/>
      <c r="I1923" s="4"/>
      <c r="J1923" s="509">
        <v>1</v>
      </c>
    </row>
    <row r="1924" spans="1:10" ht="15" customHeight="1">
      <c r="A1924" s="4" t="s">
        <v>128</v>
      </c>
      <c r="B1924" s="25">
        <v>145</v>
      </c>
      <c r="C1924" s="4" t="str">
        <f t="shared" si="41"/>
        <v>Data Infrastructure: Data Transmission: Communication SatellitesNet zero</v>
      </c>
      <c r="D1924" s="4" t="s">
        <v>138</v>
      </c>
      <c r="E1924" s="4" t="s">
        <v>6</v>
      </c>
      <c r="F1924" s="4" t="s">
        <v>2086</v>
      </c>
      <c r="G1924" s="4"/>
      <c r="H1924" s="4"/>
      <c r="I1924" s="4"/>
      <c r="J1924" s="509">
        <v>1</v>
      </c>
    </row>
    <row r="1925" spans="1:10" ht="15" customHeight="1">
      <c r="A1925" s="4" t="s">
        <v>128</v>
      </c>
      <c r="B1925" s="25">
        <v>13</v>
      </c>
      <c r="C1925" s="4" t="str">
        <f t="shared" si="41"/>
        <v>Data Infrastructure: Data Transmission: Fibre networksNet zero</v>
      </c>
      <c r="D1925" s="464" t="s">
        <v>139</v>
      </c>
      <c r="E1925" s="4"/>
      <c r="F1925" s="4" t="s">
        <v>2086</v>
      </c>
      <c r="G1925" s="4"/>
      <c r="H1925" s="4"/>
      <c r="I1925" s="4"/>
      <c r="J1925" s="509">
        <v>1</v>
      </c>
    </row>
    <row r="1926" spans="1:10" ht="15" customHeight="1">
      <c r="A1926" s="4" t="s">
        <v>128</v>
      </c>
      <c r="B1926" s="25">
        <v>194</v>
      </c>
      <c r="C1926" s="4" t="str">
        <f t="shared" si="41"/>
        <v>Data Infrastructure: Data Transmission: Long-Distance CablesNet zero</v>
      </c>
      <c r="D1926" s="4" t="s">
        <v>141</v>
      </c>
      <c r="E1926" s="4" t="s">
        <v>6</v>
      </c>
      <c r="F1926" s="4" t="s">
        <v>2086</v>
      </c>
      <c r="G1926" s="4"/>
      <c r="H1926" s="4"/>
      <c r="I1926" s="4"/>
      <c r="J1926" s="509">
        <v>1</v>
      </c>
    </row>
    <row r="1927" spans="1:10" ht="15" customHeight="1">
      <c r="A1927" s="4" t="s">
        <v>128</v>
      </c>
      <c r="B1927" s="25">
        <v>15</v>
      </c>
      <c r="C1927" s="4" t="str">
        <f t="shared" si="41"/>
        <v>Data Infrastructure: Data Transmission: OtherNet zero</v>
      </c>
      <c r="D1927" s="4" t="s">
        <v>142</v>
      </c>
      <c r="E1927" s="4" t="s">
        <v>6</v>
      </c>
      <c r="F1927" s="4" t="s">
        <v>2086</v>
      </c>
      <c r="G1927" s="4"/>
      <c r="H1927" s="4"/>
      <c r="I1927" s="4"/>
      <c r="J1927" s="509">
        <v>1</v>
      </c>
    </row>
    <row r="1928" spans="1:10" ht="15" customHeight="1">
      <c r="A1928" s="4" t="s">
        <v>128</v>
      </c>
      <c r="B1928" s="25">
        <v>43</v>
      </c>
      <c r="C1928" s="4" t="str">
        <f t="shared" si="41"/>
        <v>Data Infrastructure: Data Transmission: Smart metersNet zero</v>
      </c>
      <c r="D1928" s="464" t="s">
        <v>143</v>
      </c>
      <c r="E1928" s="4"/>
      <c r="F1928" s="4" t="s">
        <v>2086</v>
      </c>
      <c r="G1928" s="4"/>
      <c r="H1928" s="4"/>
      <c r="I1928" s="4"/>
      <c r="J1928" s="509">
        <v>1</v>
      </c>
    </row>
    <row r="1929" spans="1:10" ht="15" customHeight="1">
      <c r="A1929" s="4" t="s">
        <v>128</v>
      </c>
      <c r="B1929" s="25">
        <v>192</v>
      </c>
      <c r="C1929" s="4" t="str">
        <f t="shared" si="41"/>
        <v>Data Infrastructure: Data Transmission: Telecom TowersNet zero</v>
      </c>
      <c r="D1929" s="4" t="s">
        <v>144</v>
      </c>
      <c r="E1929" s="4" t="s">
        <v>6</v>
      </c>
      <c r="F1929" s="4" t="s">
        <v>2086</v>
      </c>
      <c r="G1929" s="4"/>
      <c r="H1929" s="4"/>
      <c r="I1929" s="4"/>
      <c r="J1929" s="509">
        <v>1</v>
      </c>
    </row>
    <row r="1930" spans="1:10" ht="15" customHeight="1">
      <c r="A1930" s="4" t="s">
        <v>128</v>
      </c>
      <c r="B1930" s="25">
        <v>44</v>
      </c>
      <c r="C1930" s="4" t="str">
        <f t="shared" si="41"/>
        <v>Data Infrastructure: Data Other: Net zero</v>
      </c>
      <c r="D1930" s="4" t="s">
        <v>2110</v>
      </c>
      <c r="E1930" s="4" t="s">
        <v>6</v>
      </c>
      <c r="F1930" s="4" t="s">
        <v>2086</v>
      </c>
      <c r="G1930" s="4"/>
      <c r="H1930" s="4"/>
      <c r="I1930" s="4"/>
      <c r="J1930" s="509">
        <v>1</v>
      </c>
    </row>
    <row r="1931" spans="1:10" ht="15" customHeight="1">
      <c r="A1931" s="4" t="s">
        <v>128</v>
      </c>
      <c r="B1931" s="25">
        <v>123</v>
      </c>
      <c r="C1931" s="4" t="str">
        <f t="shared" si="41"/>
        <v>Diversified: : Net zero</v>
      </c>
      <c r="D1931" s="4" t="s">
        <v>762</v>
      </c>
      <c r="E1931" s="4" t="s">
        <v>6</v>
      </c>
      <c r="F1931" s="4" t="s">
        <v>2086</v>
      </c>
      <c r="G1931" s="4"/>
      <c r="H1931" s="4"/>
      <c r="I1931" s="4"/>
      <c r="J1931" s="509">
        <v>1</v>
      </c>
    </row>
    <row r="1932" spans="1:10" ht="15" customHeight="1">
      <c r="A1932" s="4" t="s">
        <v>128</v>
      </c>
      <c r="B1932" s="25">
        <v>146</v>
      </c>
      <c r="C1932" s="4" t="str">
        <f t="shared" si="41"/>
        <v>Energy and Water ResourcesNet zero</v>
      </c>
      <c r="D1932" s="4" t="s">
        <v>148</v>
      </c>
      <c r="E1932" s="4" t="s">
        <v>6</v>
      </c>
      <c r="F1932" s="4" t="s">
        <v>2086</v>
      </c>
      <c r="G1932" s="4"/>
      <c r="H1932" s="4"/>
      <c r="I1932" s="4"/>
      <c r="J1932" s="509">
        <v>2</v>
      </c>
    </row>
    <row r="1933" spans="1:10" ht="15" customHeight="1">
      <c r="A1933" s="4" t="s">
        <v>128</v>
      </c>
      <c r="B1933" s="25">
        <v>226</v>
      </c>
      <c r="C1933" s="4" t="str">
        <f t="shared" si="41"/>
        <v>Energy and Water Resources: Energy Resource Processing CompaniesNet zero</v>
      </c>
      <c r="D1933" s="4" t="s">
        <v>150</v>
      </c>
      <c r="E1933" s="4" t="s">
        <v>6</v>
      </c>
      <c r="F1933" s="4" t="s">
        <v>2086</v>
      </c>
      <c r="G1933" s="4"/>
      <c r="H1933" s="4"/>
      <c r="I1933" s="4"/>
      <c r="J1933" s="509">
        <v>2</v>
      </c>
    </row>
    <row r="1934" spans="1:10" ht="15" customHeight="1">
      <c r="A1934" s="4" t="s">
        <v>128</v>
      </c>
      <c r="B1934" s="25">
        <v>121</v>
      </c>
      <c r="C1934" s="4" t="str">
        <f t="shared" si="41"/>
        <v>Energy and Water Resources: Energy Resource Processing Companies: Crude Oil RefineryNet zero</v>
      </c>
      <c r="D1934" s="4" t="s">
        <v>151</v>
      </c>
      <c r="E1934" s="4" t="s">
        <v>6</v>
      </c>
      <c r="F1934" s="4" t="s">
        <v>2086</v>
      </c>
      <c r="G1934" s="4"/>
      <c r="H1934" s="4"/>
      <c r="I1934" s="4"/>
      <c r="J1934" s="509">
        <v>2</v>
      </c>
    </row>
    <row r="1935" spans="1:10" ht="15" customHeight="1">
      <c r="A1935" s="4" t="s">
        <v>128</v>
      </c>
      <c r="B1935" s="25">
        <v>135</v>
      </c>
      <c r="C1935" s="4" t="str">
        <f t="shared" si="41"/>
        <v>Energy and Water Resources: Energy Resource Processing Companies: LNG - LiquefactionNet zero</v>
      </c>
      <c r="D1935" s="4" t="s">
        <v>152</v>
      </c>
      <c r="E1935" s="4" t="s">
        <v>6</v>
      </c>
      <c r="F1935" s="4" t="s">
        <v>2086</v>
      </c>
      <c r="G1935" s="4"/>
      <c r="H1935" s="4"/>
      <c r="I1935" s="4"/>
      <c r="J1935" s="509">
        <v>2</v>
      </c>
    </row>
    <row r="1936" spans="1:10" ht="15" customHeight="1">
      <c r="A1936" s="4" t="s">
        <v>128</v>
      </c>
      <c r="B1936" s="25">
        <v>25</v>
      </c>
      <c r="C1936" s="4" t="str">
        <f t="shared" si="41"/>
        <v>Energy and Water Resources: Energy Resource Processing Companies: LNG - RegasificationNet zero</v>
      </c>
      <c r="D1936" s="4" t="s">
        <v>153</v>
      </c>
      <c r="E1936" s="4" t="s">
        <v>6</v>
      </c>
      <c r="F1936" s="4" t="s">
        <v>2086</v>
      </c>
      <c r="G1936" s="4"/>
      <c r="H1936" s="4"/>
      <c r="I1936" s="4"/>
      <c r="J1936" s="509">
        <v>2</v>
      </c>
    </row>
    <row r="1937" spans="1:10" ht="15" customHeight="1">
      <c r="A1937" s="4" t="s">
        <v>128</v>
      </c>
      <c r="B1937" s="25">
        <v>26</v>
      </c>
      <c r="C1937" s="4" t="str">
        <f t="shared" si="41"/>
        <v>Energy and Water Resources: Energy Resource Processing Companies: OtherNet zero</v>
      </c>
      <c r="D1937" s="4" t="s">
        <v>154</v>
      </c>
      <c r="E1937" s="4" t="s">
        <v>6</v>
      </c>
      <c r="F1937" s="4" t="s">
        <v>2086</v>
      </c>
      <c r="G1937" s="4"/>
      <c r="H1937" s="4"/>
      <c r="I1937" s="4"/>
      <c r="J1937" s="509">
        <v>2</v>
      </c>
    </row>
    <row r="1938" spans="1:10" ht="15" customHeight="1">
      <c r="A1938" s="4" t="s">
        <v>128</v>
      </c>
      <c r="B1938" s="25">
        <v>33</v>
      </c>
      <c r="C1938" s="4" t="str">
        <f t="shared" si="41"/>
        <v>Energy and Water Resources: Energy Resource Storage CompaniesNet zero</v>
      </c>
      <c r="D1938" s="4" t="s">
        <v>155</v>
      </c>
      <c r="E1938" s="4" t="s">
        <v>6</v>
      </c>
      <c r="F1938" s="4" t="s">
        <v>2086</v>
      </c>
      <c r="G1938" s="4"/>
      <c r="H1938" s="4"/>
      <c r="I1938" s="4"/>
      <c r="J1938" s="509">
        <v>2</v>
      </c>
    </row>
    <row r="1939" spans="1:10" ht="15" customHeight="1">
      <c r="A1939" s="4" t="s">
        <v>128</v>
      </c>
      <c r="B1939" s="25">
        <v>136</v>
      </c>
      <c r="C1939" s="4" t="str">
        <f t="shared" si="41"/>
        <v>Energy and Water Resources: Energy Resource Storage Companies: Floating Storage Units - FSUNet zero</v>
      </c>
      <c r="D1939" s="4" t="s">
        <v>156</v>
      </c>
      <c r="E1939" s="4"/>
      <c r="F1939" s="4" t="s">
        <v>2086</v>
      </c>
      <c r="G1939" s="4"/>
      <c r="H1939" s="4"/>
      <c r="I1939" s="4"/>
      <c r="J1939" s="509">
        <v>2</v>
      </c>
    </row>
    <row r="1940" spans="1:10" ht="15" customHeight="1">
      <c r="A1940" s="4" t="s">
        <v>128</v>
      </c>
      <c r="B1940" s="25">
        <v>22</v>
      </c>
      <c r="C1940" s="4" t="str">
        <f t="shared" si="41"/>
        <v>Energy and Water Resources: Energy Resource Storage Companies: Gas StorageNet zero</v>
      </c>
      <c r="D1940" s="4" t="s">
        <v>158</v>
      </c>
      <c r="E1940" s="4" t="s">
        <v>6</v>
      </c>
      <c r="F1940" s="4" t="s">
        <v>2086</v>
      </c>
      <c r="G1940" s="4"/>
      <c r="H1940" s="4"/>
      <c r="I1940" s="4"/>
      <c r="J1940" s="509">
        <v>2</v>
      </c>
    </row>
    <row r="1941" spans="1:10" ht="15" customHeight="1">
      <c r="A1941" s="4" t="s">
        <v>128</v>
      </c>
      <c r="B1941" s="25">
        <v>184</v>
      </c>
      <c r="C1941" s="4" t="str">
        <f t="shared" si="41"/>
        <v>Energy and Water Resources: Energy Resource Storage Companies: Liquid StorageNet zero</v>
      </c>
      <c r="D1941" s="4" t="s">
        <v>159</v>
      </c>
      <c r="E1941" s="4" t="s">
        <v>6</v>
      </c>
      <c r="F1941" s="4" t="s">
        <v>2086</v>
      </c>
      <c r="G1941" s="4"/>
      <c r="H1941" s="4"/>
      <c r="I1941" s="4"/>
      <c r="J1941" s="509">
        <v>2</v>
      </c>
    </row>
    <row r="1942" spans="1:10" ht="15" customHeight="1">
      <c r="A1942" s="4" t="s">
        <v>128</v>
      </c>
      <c r="B1942" s="25">
        <v>32</v>
      </c>
      <c r="C1942" s="4" t="str">
        <f t="shared" si="41"/>
        <v>Energy and Water Resources: Energy Resource Storage Companies: Other StorageNet zero</v>
      </c>
      <c r="D1942" s="4" t="s">
        <v>160</v>
      </c>
      <c r="E1942" s="4" t="s">
        <v>6</v>
      </c>
      <c r="F1942" s="4" t="s">
        <v>2086</v>
      </c>
      <c r="G1942" s="4"/>
      <c r="H1942" s="4"/>
      <c r="I1942" s="4"/>
      <c r="J1942" s="509">
        <v>2</v>
      </c>
    </row>
    <row r="1943" spans="1:10" ht="15" customHeight="1">
      <c r="A1943" s="4" t="s">
        <v>128</v>
      </c>
      <c r="B1943" s="25">
        <v>137</v>
      </c>
      <c r="C1943" s="4" t="str">
        <f t="shared" si="41"/>
        <v>Energy and Water Resources: Natural Resources Transportation CompaniesNet zero</v>
      </c>
      <c r="D1943" s="4" t="s">
        <v>161</v>
      </c>
      <c r="E1943" s="4" t="s">
        <v>6</v>
      </c>
      <c r="F1943" s="4" t="s">
        <v>2086</v>
      </c>
      <c r="G1943" s="4"/>
      <c r="H1943" s="4"/>
      <c r="I1943" s="4"/>
      <c r="J1943" s="509">
        <v>1</v>
      </c>
    </row>
    <row r="1944" spans="1:10" ht="15" customHeight="1">
      <c r="A1944" s="4" t="s">
        <v>128</v>
      </c>
      <c r="B1944" s="25">
        <v>28</v>
      </c>
      <c r="C1944" s="4" t="str">
        <f t="shared" si="41"/>
        <v>Energy and Water Resources: Natural Resources Transportation Companies: Gas PipelineNet zero</v>
      </c>
      <c r="D1944" s="4" t="s">
        <v>162</v>
      </c>
      <c r="E1944" s="4" t="s">
        <v>6</v>
      </c>
      <c r="F1944" s="4" t="s">
        <v>2086</v>
      </c>
      <c r="G1944" s="4"/>
      <c r="H1944" s="4"/>
      <c r="I1944" s="4"/>
      <c r="J1944" s="509">
        <v>2</v>
      </c>
    </row>
    <row r="1945" spans="1:10" ht="15" customHeight="1">
      <c r="A1945" s="4" t="s">
        <v>128</v>
      </c>
      <c r="B1945" s="25">
        <v>29</v>
      </c>
      <c r="C1945" s="4" t="str">
        <f t="shared" si="41"/>
        <v>Energy and Water Resources: Natural Resources Transportation Companies: LNG ShipsNet zero</v>
      </c>
      <c r="D1945" s="4" t="s">
        <v>163</v>
      </c>
      <c r="E1945" s="4"/>
      <c r="F1945" s="4" t="s">
        <v>2086</v>
      </c>
      <c r="G1945" s="4"/>
      <c r="H1945" s="4"/>
      <c r="I1945" s="4"/>
      <c r="J1945" s="509">
        <v>2</v>
      </c>
    </row>
    <row r="1946" spans="1:10" ht="15" customHeight="1">
      <c r="A1946" s="4" t="s">
        <v>128</v>
      </c>
      <c r="B1946" s="25">
        <v>30</v>
      </c>
      <c r="C1946" s="4" t="str">
        <f t="shared" si="41"/>
        <v>Energy and Water Resources: Natural Resources Transportation Companies: Oil PipelineNet zero</v>
      </c>
      <c r="D1946" s="4" t="s">
        <v>164</v>
      </c>
      <c r="E1946" s="4" t="s">
        <v>6</v>
      </c>
      <c r="F1946" s="4" t="s">
        <v>2086</v>
      </c>
      <c r="G1946" s="4"/>
      <c r="H1946" s="4"/>
      <c r="I1946" s="4"/>
      <c r="J1946" s="509">
        <v>1</v>
      </c>
    </row>
    <row r="1947" spans="1:10" ht="15" customHeight="1">
      <c r="A1947" s="4" t="s">
        <v>128</v>
      </c>
      <c r="B1947" s="25">
        <v>34</v>
      </c>
      <c r="C1947" s="4" t="str">
        <f t="shared" si="41"/>
        <v>Energy and Water Resources: Natural Resources Transportation Companies: OtherNet zero</v>
      </c>
      <c r="D1947" s="4" t="s">
        <v>166</v>
      </c>
      <c r="E1947" s="4" t="s">
        <v>6</v>
      </c>
      <c r="F1947" s="4" t="s">
        <v>2086</v>
      </c>
      <c r="G1947" s="4"/>
      <c r="H1947" s="4"/>
      <c r="I1947" s="4"/>
      <c r="J1947" s="509">
        <v>1</v>
      </c>
    </row>
    <row r="1948" spans="1:10" ht="15" customHeight="1">
      <c r="A1948" s="4" t="s">
        <v>128</v>
      </c>
      <c r="B1948" s="25">
        <v>138</v>
      </c>
      <c r="C1948" s="4" t="str">
        <f t="shared" si="41"/>
        <v>Energy and Water Resources: Natural Resources Transportation Companies: Wastewater PipelineNet zero</v>
      </c>
      <c r="D1948" s="4" t="s">
        <v>167</v>
      </c>
      <c r="E1948" s="4" t="s">
        <v>6</v>
      </c>
      <c r="F1948" s="4" t="s">
        <v>2086</v>
      </c>
      <c r="G1948" s="4"/>
      <c r="H1948" s="4"/>
      <c r="I1948" s="4"/>
      <c r="J1948" s="509">
        <v>1</v>
      </c>
    </row>
    <row r="1949" spans="1:10" ht="15" customHeight="1">
      <c r="A1949" s="4" t="s">
        <v>128</v>
      </c>
      <c r="B1949" s="25">
        <v>18</v>
      </c>
      <c r="C1949" s="4" t="str">
        <f t="shared" si="41"/>
        <v>Energy and Water Resources: Natural Resources Transportation Companies: Water PipelineNet zero</v>
      </c>
      <c r="D1949" s="4" t="s">
        <v>168</v>
      </c>
      <c r="E1949" s="4" t="s">
        <v>6</v>
      </c>
      <c r="F1949" s="4" t="s">
        <v>2086</v>
      </c>
      <c r="G1949" s="4"/>
      <c r="H1949" s="4"/>
      <c r="I1949" s="4"/>
      <c r="J1949" s="509">
        <v>1</v>
      </c>
    </row>
    <row r="1950" spans="1:10" ht="15" customHeight="1">
      <c r="A1950" s="4" t="s">
        <v>128</v>
      </c>
      <c r="B1950" s="25">
        <v>20</v>
      </c>
      <c r="C1950" s="4" t="str">
        <f t="shared" si="41"/>
        <v>Energy and Water Resources: Other: Net zero</v>
      </c>
      <c r="D1950" s="4" t="s">
        <v>764</v>
      </c>
      <c r="E1950" s="4" t="s">
        <v>6</v>
      </c>
      <c r="F1950" s="4" t="s">
        <v>2086</v>
      </c>
      <c r="G1950" s="4"/>
      <c r="H1950" s="4"/>
      <c r="I1950" s="4"/>
      <c r="J1950" s="509">
        <v>2</v>
      </c>
    </row>
    <row r="1951" spans="1:10" ht="15" customHeight="1">
      <c r="A1951" s="4" t="s">
        <v>128</v>
      </c>
      <c r="B1951" s="25">
        <v>185</v>
      </c>
      <c r="C1951" s="4" t="str">
        <f t="shared" si="41"/>
        <v>Environmental ServicesNet zero</v>
      </c>
      <c r="D1951" s="4" t="s">
        <v>169</v>
      </c>
      <c r="E1951" s="4" t="s">
        <v>6</v>
      </c>
      <c r="F1951" s="4" t="s">
        <v>2086</v>
      </c>
      <c r="G1951" s="4"/>
      <c r="H1951" s="4"/>
      <c r="I1951" s="4"/>
      <c r="J1951" s="509">
        <v>1</v>
      </c>
    </row>
    <row r="1952" spans="1:10" ht="15" customHeight="1">
      <c r="A1952" s="4" t="s">
        <v>128</v>
      </c>
      <c r="B1952" s="25">
        <v>209</v>
      </c>
      <c r="C1952" s="4" t="str">
        <f t="shared" si="41"/>
        <v>Environmental Services: Environmental ManagementNet zero</v>
      </c>
      <c r="D1952" s="4" t="s">
        <v>170</v>
      </c>
      <c r="E1952" s="4" t="s">
        <v>6</v>
      </c>
      <c r="F1952" s="4" t="s">
        <v>2086</v>
      </c>
      <c r="G1952" s="4"/>
      <c r="H1952" s="4"/>
      <c r="I1952" s="4"/>
      <c r="J1952" s="509">
        <v>0.5</v>
      </c>
    </row>
    <row r="1953" spans="1:10" ht="15" customHeight="1">
      <c r="A1953" s="4" t="s">
        <v>128</v>
      </c>
      <c r="B1953" s="25">
        <v>139</v>
      </c>
      <c r="C1953" s="4" t="str">
        <f t="shared" si="41"/>
        <v>Environmental Services: Environmental Management: Carbon CaptureNet zero</v>
      </c>
      <c r="D1953" s="4" t="s">
        <v>171</v>
      </c>
      <c r="E1953" s="4"/>
      <c r="F1953" s="4" t="s">
        <v>2086</v>
      </c>
      <c r="G1953" s="4"/>
      <c r="H1953" s="4"/>
      <c r="I1953" s="4"/>
      <c r="J1953" s="509">
        <v>2</v>
      </c>
    </row>
    <row r="1954" spans="1:10" ht="15" customHeight="1">
      <c r="A1954" s="4" t="s">
        <v>128</v>
      </c>
      <c r="B1954" s="25">
        <v>195</v>
      </c>
      <c r="C1954" s="4" t="str">
        <f t="shared" si="41"/>
        <v>Environmental Services: Environmental Management: Coastal and Riverine LocksNet zero</v>
      </c>
      <c r="D1954" s="4" t="s">
        <v>172</v>
      </c>
      <c r="E1954" s="4" t="s">
        <v>6</v>
      </c>
      <c r="F1954" s="4" t="s">
        <v>2086</v>
      </c>
      <c r="G1954" s="4"/>
      <c r="H1954" s="4"/>
      <c r="I1954" s="4"/>
      <c r="J1954" s="509">
        <v>0.5</v>
      </c>
    </row>
    <row r="1955" spans="1:10" ht="15" customHeight="1">
      <c r="A1955" s="4" t="s">
        <v>128</v>
      </c>
      <c r="B1955" s="25">
        <v>227</v>
      </c>
      <c r="C1955" s="4" t="str">
        <f t="shared" si="41"/>
        <v>Environmental Services: Environmental Management: Energy EfficiencyNet zero</v>
      </c>
      <c r="D1955" s="4" t="s">
        <v>173</v>
      </c>
      <c r="E1955" s="4" t="s">
        <v>6</v>
      </c>
      <c r="F1955" s="4" t="s">
        <v>2086</v>
      </c>
      <c r="G1955" s="4"/>
      <c r="H1955" s="4"/>
      <c r="I1955" s="4"/>
      <c r="J1955" s="509">
        <v>1</v>
      </c>
    </row>
    <row r="1956" spans="1:10" ht="15" customHeight="1">
      <c r="A1956" s="4" t="s">
        <v>128</v>
      </c>
      <c r="B1956" s="25">
        <v>186</v>
      </c>
      <c r="C1956" s="4" t="str">
        <f t="shared" si="41"/>
        <v>Environmental Services: Environmental Management: Flood controlNet zero</v>
      </c>
      <c r="D1956" s="4" t="s">
        <v>175</v>
      </c>
      <c r="E1956" s="4" t="s">
        <v>6</v>
      </c>
      <c r="F1956" s="4" t="s">
        <v>2086</v>
      </c>
      <c r="G1956" s="4"/>
      <c r="H1956" s="4"/>
      <c r="I1956" s="4"/>
      <c r="J1956" s="509">
        <v>0.5</v>
      </c>
    </row>
    <row r="1957" spans="1:10" ht="15" customHeight="1">
      <c r="A1957" s="4" t="s">
        <v>128</v>
      </c>
      <c r="B1957" s="25">
        <v>50</v>
      </c>
      <c r="C1957" s="4" t="str">
        <f t="shared" si="41"/>
        <v>Environmental Services: Environmental Management: OtherNet zero</v>
      </c>
      <c r="D1957" s="4" t="s">
        <v>176</v>
      </c>
      <c r="E1957" s="4" t="s">
        <v>6</v>
      </c>
      <c r="F1957" s="4" t="s">
        <v>2086</v>
      </c>
      <c r="G1957" s="4"/>
      <c r="H1957" s="4"/>
      <c r="I1957" s="4"/>
      <c r="J1957" s="509">
        <v>0.5</v>
      </c>
    </row>
    <row r="1958" spans="1:10" ht="15" customHeight="1">
      <c r="A1958" s="4" t="s">
        <v>128</v>
      </c>
      <c r="B1958" s="25">
        <v>193</v>
      </c>
      <c r="C1958" s="4" t="str">
        <f t="shared" si="41"/>
        <v>Environmental Services: Other: Net zero</v>
      </c>
      <c r="D1958" s="4" t="s">
        <v>765</v>
      </c>
      <c r="E1958" s="4" t="s">
        <v>6</v>
      </c>
      <c r="F1958" s="4" t="s">
        <v>2086</v>
      </c>
      <c r="G1958" s="4"/>
      <c r="H1958" s="4"/>
      <c r="I1958" s="4"/>
      <c r="J1958" s="509">
        <v>1</v>
      </c>
    </row>
    <row r="1959" spans="1:10" ht="15" customHeight="1">
      <c r="A1959" s="4" t="s">
        <v>128</v>
      </c>
      <c r="B1959" s="25" t="s">
        <v>239</v>
      </c>
      <c r="C1959" s="4" t="str">
        <f t="shared" si="41"/>
        <v>Environmental Services: Waste TreatmentNet zero</v>
      </c>
      <c r="D1959" s="4" t="s">
        <v>177</v>
      </c>
      <c r="E1959" s="4" t="s">
        <v>6</v>
      </c>
      <c r="F1959" s="4" t="s">
        <v>2086</v>
      </c>
      <c r="G1959" s="4"/>
      <c r="H1959" s="4"/>
      <c r="I1959" s="4"/>
      <c r="J1959" s="509">
        <v>1</v>
      </c>
    </row>
    <row r="1960" spans="1:10" ht="15" customHeight="1">
      <c r="A1960" s="4" t="s">
        <v>128</v>
      </c>
      <c r="B1960" s="25">
        <v>91</v>
      </c>
      <c r="C1960" s="4" t="str">
        <f t="shared" si="41"/>
        <v>Environmental Services: Waste Treatment: Gaseous Waste TreatmentNet zero</v>
      </c>
      <c r="D1960" s="4" t="s">
        <v>178</v>
      </c>
      <c r="E1960" s="4"/>
      <c r="F1960" s="4" t="s">
        <v>2086</v>
      </c>
      <c r="G1960" s="4"/>
      <c r="H1960" s="4"/>
      <c r="I1960" s="4"/>
      <c r="J1960" s="509">
        <v>1</v>
      </c>
    </row>
    <row r="1961" spans="1:10" ht="15" customHeight="1">
      <c r="A1961" s="4" t="s">
        <v>128</v>
      </c>
      <c r="B1961" s="25">
        <v>155</v>
      </c>
      <c r="C1961" s="4" t="str">
        <f t="shared" si="41"/>
        <v>Environmental Services: Waste Treatment: Hazardous Waste TreatmentNet zero</v>
      </c>
      <c r="D1961" s="4" t="s">
        <v>179</v>
      </c>
      <c r="E1961" s="4" t="s">
        <v>6</v>
      </c>
      <c r="F1961" s="4" t="s">
        <v>2086</v>
      </c>
      <c r="G1961" s="4"/>
      <c r="H1961" s="4"/>
      <c r="I1961" s="4"/>
      <c r="J1961" s="509">
        <v>1</v>
      </c>
    </row>
    <row r="1962" spans="1:10" ht="15" customHeight="1">
      <c r="A1962" s="4" t="s">
        <v>128</v>
      </c>
      <c r="B1962" s="25">
        <v>153</v>
      </c>
      <c r="C1962" s="4" t="str">
        <f t="shared" si="41"/>
        <v>Environmental Services: Waste Treatment: Non-Hazardous Waste TreatmentNet zero</v>
      </c>
      <c r="D1962" s="4" t="s">
        <v>180</v>
      </c>
      <c r="E1962" s="4" t="s">
        <v>6</v>
      </c>
      <c r="F1962" s="4" t="s">
        <v>2086</v>
      </c>
      <c r="G1962" s="4"/>
      <c r="H1962" s="4"/>
      <c r="I1962" s="4"/>
      <c r="J1962" s="509">
        <v>1</v>
      </c>
    </row>
    <row r="1963" spans="1:10" ht="15" customHeight="1">
      <c r="A1963" s="4" t="s">
        <v>128</v>
      </c>
      <c r="B1963" s="25">
        <v>154</v>
      </c>
      <c r="C1963" s="4" t="str">
        <f t="shared" si="41"/>
        <v>Environmental Services: Waste Treatment: OtherNet zero</v>
      </c>
      <c r="D1963" s="4" t="s">
        <v>181</v>
      </c>
      <c r="E1963" s="4" t="s">
        <v>6</v>
      </c>
      <c r="F1963" s="4" t="s">
        <v>2086</v>
      </c>
      <c r="G1963" s="4"/>
      <c r="H1963" s="4"/>
      <c r="I1963" s="4"/>
      <c r="J1963" s="509">
        <v>1</v>
      </c>
    </row>
    <row r="1964" spans="1:10" ht="15" customHeight="1">
      <c r="A1964" s="4" t="s">
        <v>128</v>
      </c>
      <c r="B1964" s="25">
        <v>229</v>
      </c>
      <c r="C1964" s="4" t="str">
        <f t="shared" si="41"/>
        <v>Environmental Services: Waste Treatment: Waste IncinerationNet zero</v>
      </c>
      <c r="D1964" s="4" t="s">
        <v>182</v>
      </c>
      <c r="E1964" s="4"/>
      <c r="F1964" s="4" t="s">
        <v>2086</v>
      </c>
      <c r="G1964" s="4"/>
      <c r="H1964" s="4"/>
      <c r="I1964" s="4"/>
      <c r="J1964" s="509">
        <v>2</v>
      </c>
    </row>
    <row r="1965" spans="1:10" ht="15" customHeight="1">
      <c r="A1965" s="4" t="s">
        <v>128</v>
      </c>
      <c r="B1965" s="25" t="s">
        <v>246</v>
      </c>
      <c r="C1965" s="4" t="str">
        <f t="shared" si="41"/>
        <v>Environmental Services: Waste Treatment: Waste-to-Power GenerationNet zero</v>
      </c>
      <c r="D1965" s="4" t="s">
        <v>183</v>
      </c>
      <c r="E1965" s="4" t="s">
        <v>6</v>
      </c>
      <c r="F1965" s="4" t="s">
        <v>2086</v>
      </c>
      <c r="G1965" s="4"/>
      <c r="H1965" s="4"/>
      <c r="I1965" s="4"/>
      <c r="J1965" s="509">
        <v>2</v>
      </c>
    </row>
    <row r="1966" spans="1:10" ht="15" customHeight="1">
      <c r="A1966" s="4" t="s">
        <v>128</v>
      </c>
      <c r="B1966" s="25">
        <v>199</v>
      </c>
      <c r="C1966" s="4" t="str">
        <f t="shared" si="41"/>
        <v>Environmental Services: WasteWater TreatmentNet zero</v>
      </c>
      <c r="D1966" s="4" t="s">
        <v>184</v>
      </c>
      <c r="E1966" s="4" t="s">
        <v>6</v>
      </c>
      <c r="F1966" s="4" t="s">
        <v>2086</v>
      </c>
      <c r="G1966" s="4"/>
      <c r="H1966" s="4"/>
      <c r="I1966" s="4"/>
      <c r="J1966" s="509">
        <v>1</v>
      </c>
    </row>
    <row r="1967" spans="1:10" ht="15" customHeight="1">
      <c r="A1967" s="4" t="s">
        <v>128</v>
      </c>
      <c r="B1967" s="25">
        <v>156</v>
      </c>
      <c r="C1967" s="4" t="str">
        <f t="shared" si="41"/>
        <v>Environmental Services: WasteWater Treatment: Industrial WasteWater Treatment and ReuseNet zero</v>
      </c>
      <c r="D1967" s="4" t="s">
        <v>185</v>
      </c>
      <c r="E1967" s="4" t="s">
        <v>6</v>
      </c>
      <c r="F1967" s="4" t="s">
        <v>2086</v>
      </c>
      <c r="G1967" s="4"/>
      <c r="H1967" s="4"/>
      <c r="I1967" s="4"/>
      <c r="J1967" s="509">
        <v>1</v>
      </c>
    </row>
    <row r="1968" spans="1:10" ht="15" customHeight="1">
      <c r="A1968" s="4" t="s">
        <v>128</v>
      </c>
      <c r="B1968" s="25">
        <v>79</v>
      </c>
      <c r="C1968" s="4" t="str">
        <f t="shared" si="41"/>
        <v>Environmental Services: WasteWater Treatment: OtherNet zero</v>
      </c>
      <c r="D1968" s="4" t="s">
        <v>186</v>
      </c>
      <c r="E1968" s="4" t="s">
        <v>6</v>
      </c>
      <c r="F1968" s="4" t="s">
        <v>2086</v>
      </c>
      <c r="G1968" s="4"/>
      <c r="H1968" s="4"/>
      <c r="I1968" s="4"/>
      <c r="J1968" s="509">
        <v>1</v>
      </c>
    </row>
    <row r="1969" spans="1:10" ht="15" customHeight="1">
      <c r="A1969" s="4" t="s">
        <v>128</v>
      </c>
      <c r="B1969" s="25">
        <v>200</v>
      </c>
      <c r="C1969" s="4" t="str">
        <f t="shared" si="41"/>
        <v>Environmental Services: WasteWater Treatment: Residential WasteWater Treatment and ReuseNet zero</v>
      </c>
      <c r="D1969" s="4" t="s">
        <v>187</v>
      </c>
      <c r="E1969" s="4" t="s">
        <v>6</v>
      </c>
      <c r="F1969" s="4" t="s">
        <v>2086</v>
      </c>
      <c r="G1969" s="4"/>
      <c r="H1969" s="4"/>
      <c r="I1969" s="4"/>
      <c r="J1969" s="509">
        <v>1</v>
      </c>
    </row>
    <row r="1970" spans="1:10" ht="15" customHeight="1">
      <c r="A1970" s="4" t="s">
        <v>128</v>
      </c>
      <c r="B1970" s="25">
        <v>125</v>
      </c>
      <c r="C1970" s="4" t="str">
        <f t="shared" si="41"/>
        <v>Environmental Services: Water Supply and TreatmentNet zero</v>
      </c>
      <c r="D1970" s="4" t="s">
        <v>188</v>
      </c>
      <c r="E1970" s="4" t="s">
        <v>6</v>
      </c>
      <c r="F1970" s="4" t="s">
        <v>2086</v>
      </c>
      <c r="G1970" s="4"/>
      <c r="H1970" s="4"/>
      <c r="I1970" s="4"/>
      <c r="J1970" s="509">
        <v>1</v>
      </c>
    </row>
    <row r="1971" spans="1:10" ht="15" customHeight="1">
      <c r="A1971" s="4" t="s">
        <v>128</v>
      </c>
      <c r="B1971" s="25">
        <v>157</v>
      </c>
      <c r="C1971" s="4" t="str">
        <f t="shared" si="41"/>
        <v>Environmental Services: Water Supply and Treatment: Industrial Water TreatmentNet zero</v>
      </c>
      <c r="D1971" s="4" t="s">
        <v>189</v>
      </c>
      <c r="E1971" s="4" t="s">
        <v>6</v>
      </c>
      <c r="F1971" s="4" t="s">
        <v>2086</v>
      </c>
      <c r="G1971" s="4"/>
      <c r="H1971" s="4"/>
      <c r="I1971" s="4"/>
      <c r="J1971" s="509">
        <v>1</v>
      </c>
    </row>
    <row r="1972" spans="1:10" ht="15" customHeight="1">
      <c r="A1972" s="4" t="s">
        <v>128</v>
      </c>
      <c r="B1972" s="25">
        <v>92</v>
      </c>
      <c r="C1972" s="4" t="str">
        <f t="shared" si="41"/>
        <v>Environmental Services: Water Supply and Treatment: OtherNet zero</v>
      </c>
      <c r="D1972" s="4" t="s">
        <v>190</v>
      </c>
      <c r="E1972" s="4" t="s">
        <v>6</v>
      </c>
      <c r="F1972" s="4" t="s">
        <v>2086</v>
      </c>
      <c r="G1972" s="4"/>
      <c r="H1972" s="4"/>
      <c r="I1972" s="4"/>
      <c r="J1972" s="509">
        <v>1</v>
      </c>
    </row>
    <row r="1973" spans="1:10" ht="15" customHeight="1">
      <c r="A1973" s="4" t="s">
        <v>128</v>
      </c>
      <c r="B1973" s="25">
        <v>94</v>
      </c>
      <c r="C1973" s="4" t="str">
        <f t="shared" si="41"/>
        <v>Environmental Services: Water Supply and Treatment: Potable Water TreatmentNet zero</v>
      </c>
      <c r="D1973" s="4" t="s">
        <v>191</v>
      </c>
      <c r="E1973" s="4" t="s">
        <v>6</v>
      </c>
      <c r="F1973" s="4" t="s">
        <v>2086</v>
      </c>
      <c r="G1973" s="4"/>
      <c r="H1973" s="4"/>
      <c r="I1973" s="4"/>
      <c r="J1973" s="509">
        <v>1</v>
      </c>
    </row>
    <row r="1974" spans="1:10" ht="15" customHeight="1">
      <c r="A1974" s="4" t="s">
        <v>128</v>
      </c>
      <c r="B1974" s="25">
        <v>203</v>
      </c>
      <c r="C1974" s="4" t="str">
        <f t="shared" si="41"/>
        <v>Environmental Services: Water Supply and Treatment: Sea Water DesalinationNet zero</v>
      </c>
      <c r="D1974" s="4" t="s">
        <v>192</v>
      </c>
      <c r="E1974" s="4" t="s">
        <v>6</v>
      </c>
      <c r="F1974" s="4" t="s">
        <v>2086</v>
      </c>
      <c r="G1974" s="4"/>
      <c r="H1974" s="4"/>
      <c r="I1974" s="4"/>
      <c r="J1974" s="509">
        <v>1</v>
      </c>
    </row>
    <row r="1975" spans="1:10" ht="15" customHeight="1">
      <c r="A1975" s="4" t="s">
        <v>128</v>
      </c>
      <c r="B1975" s="25">
        <v>89</v>
      </c>
      <c r="C1975" s="4" t="str">
        <f t="shared" si="41"/>
        <v>Environmental Services: Water Supply and Treatment: Water Supply DamsNet zero</v>
      </c>
      <c r="D1975" s="4" t="s">
        <v>193</v>
      </c>
      <c r="E1975" s="4" t="s">
        <v>6</v>
      </c>
      <c r="F1975" s="4" t="s">
        <v>2086</v>
      </c>
      <c r="G1975" s="4"/>
      <c r="H1975" s="4"/>
      <c r="I1975" s="4"/>
      <c r="J1975" s="509">
        <v>1</v>
      </c>
    </row>
    <row r="1976" spans="1:10" ht="15" customHeight="1">
      <c r="A1976" s="4" t="s">
        <v>128</v>
      </c>
      <c r="B1976" s="25">
        <v>158</v>
      </c>
      <c r="C1976" s="4" t="str">
        <f t="shared" si="41"/>
        <v>Network UtilitiesNet zero</v>
      </c>
      <c r="D1976" s="4" t="s">
        <v>194</v>
      </c>
      <c r="E1976" s="4" t="s">
        <v>6</v>
      </c>
      <c r="F1976" s="4" t="s">
        <v>2086</v>
      </c>
      <c r="G1976" s="4"/>
      <c r="H1976" s="4"/>
      <c r="I1976" s="4"/>
      <c r="J1976" s="509">
        <v>2</v>
      </c>
    </row>
    <row r="1977" spans="1:10" ht="15" customHeight="1">
      <c r="A1977" s="4" t="s">
        <v>128</v>
      </c>
      <c r="B1977" s="25">
        <v>98</v>
      </c>
      <c r="C1977" s="4" t="str">
        <f t="shared" si="41"/>
        <v>Network Utilities: Data Distribution CompaniesNet zero</v>
      </c>
      <c r="D1977" s="4" t="s">
        <v>195</v>
      </c>
      <c r="E1977" s="4"/>
      <c r="F1977" s="4" t="s">
        <v>2086</v>
      </c>
      <c r="G1977" s="4"/>
      <c r="H1977" s="4"/>
      <c r="I1977" s="4"/>
      <c r="J1977" s="509">
        <v>1</v>
      </c>
    </row>
    <row r="1978" spans="1:10" ht="15" customHeight="1">
      <c r="A1978" s="4" t="s">
        <v>128</v>
      </c>
      <c r="B1978" s="25" t="s">
        <v>261</v>
      </c>
      <c r="C1978" s="4" t="str">
        <f t="shared" si="41"/>
        <v>Network Utilities: Data Distribution Companies: Data Distribution NetworkNet zero</v>
      </c>
      <c r="D1978" s="4" t="s">
        <v>196</v>
      </c>
      <c r="E1978" s="4"/>
      <c r="F1978" s="4" t="s">
        <v>2086</v>
      </c>
      <c r="G1978" s="4"/>
      <c r="H1978" s="4"/>
      <c r="I1978" s="4"/>
      <c r="J1978" s="509">
        <v>1</v>
      </c>
    </row>
    <row r="1979" spans="1:10" ht="15" customHeight="1">
      <c r="A1979" s="4" t="s">
        <v>128</v>
      </c>
      <c r="B1979" s="25">
        <v>162</v>
      </c>
      <c r="C1979" s="4" t="str">
        <f t="shared" si="41"/>
        <v>Network Utilities: Data Distribution Companies: OtherNet zero</v>
      </c>
      <c r="D1979" s="4" t="s">
        <v>197</v>
      </c>
      <c r="E1979" s="4"/>
      <c r="F1979" s="4" t="s">
        <v>2086</v>
      </c>
      <c r="G1979" s="4"/>
      <c r="H1979" s="4"/>
      <c r="I1979" s="4"/>
      <c r="J1979" s="509">
        <v>1</v>
      </c>
    </row>
    <row r="1980" spans="1:10" ht="15" customHeight="1">
      <c r="A1980" s="4" t="s">
        <v>128</v>
      </c>
      <c r="B1980" s="25">
        <v>161</v>
      </c>
      <c r="C1980" s="4" t="str">
        <f t="shared" si="41"/>
        <v>Network Utilities: District Cooling/Heating CompaniesNet zero</v>
      </c>
      <c r="D1980" s="4" t="s">
        <v>198</v>
      </c>
      <c r="E1980" s="4" t="s">
        <v>6</v>
      </c>
      <c r="F1980" s="4" t="s">
        <v>2086</v>
      </c>
      <c r="G1980" s="4"/>
      <c r="H1980" s="4"/>
      <c r="I1980" s="4"/>
      <c r="J1980" s="509">
        <v>1</v>
      </c>
    </row>
    <row r="1981" spans="1:10" ht="15" customHeight="1">
      <c r="A1981" s="4" t="s">
        <v>128</v>
      </c>
      <c r="B1981" s="25">
        <v>201</v>
      </c>
      <c r="C1981" s="4" t="str">
        <f t="shared" si="41"/>
        <v>Network Utilities: District Cooling/Heating Companies: District Cooling/Heating NetworkNet zero</v>
      </c>
      <c r="D1981" s="4" t="s">
        <v>199</v>
      </c>
      <c r="E1981" s="4" t="s">
        <v>6</v>
      </c>
      <c r="F1981" s="4" t="s">
        <v>2086</v>
      </c>
      <c r="G1981" s="4"/>
      <c r="H1981" s="4"/>
      <c r="I1981" s="4"/>
      <c r="J1981" s="509">
        <v>1</v>
      </c>
    </row>
    <row r="1982" spans="1:10" ht="15" customHeight="1">
      <c r="A1982" s="4" t="s">
        <v>128</v>
      </c>
      <c r="B1982" s="25">
        <v>160</v>
      </c>
      <c r="C1982" s="4" t="str">
        <f t="shared" si="41"/>
        <v>Network Utilities: District Cooling/Heating Companies: OtherNet zero</v>
      </c>
      <c r="D1982" s="4" t="s">
        <v>200</v>
      </c>
      <c r="E1982" s="4" t="s">
        <v>6</v>
      </c>
      <c r="F1982" s="4" t="s">
        <v>2086</v>
      </c>
      <c r="G1982" s="4"/>
      <c r="H1982" s="4"/>
      <c r="I1982" s="4"/>
      <c r="J1982" s="509">
        <v>1</v>
      </c>
    </row>
    <row r="1983" spans="1:10" ht="15" customHeight="1">
      <c r="A1983" s="4" t="s">
        <v>128</v>
      </c>
      <c r="B1983" s="25">
        <v>159</v>
      </c>
      <c r="C1983" s="4" t="str">
        <f t="shared" ref="C1983:C2046" si="42">CONCATENATE(D1983,F1983)</f>
        <v>Network Utilities: Electricity Distribution CompaniesNet zero</v>
      </c>
      <c r="D1983" s="4" t="s">
        <v>201</v>
      </c>
      <c r="E1983" s="4" t="s">
        <v>6</v>
      </c>
      <c r="F1983" s="4" t="s">
        <v>2086</v>
      </c>
      <c r="G1983" s="4"/>
      <c r="H1983" s="4"/>
      <c r="I1983" s="4"/>
      <c r="J1983" s="509">
        <v>1</v>
      </c>
    </row>
    <row r="1984" spans="1:10" ht="15" customHeight="1">
      <c r="A1984" s="4" t="s">
        <v>128</v>
      </c>
      <c r="B1984" s="25">
        <v>228</v>
      </c>
      <c r="C1984" s="4" t="str">
        <f t="shared" si="42"/>
        <v>Network Utilities: Electricity Distribution Companies: Electric vehicle chargingNet zero</v>
      </c>
      <c r="D1984" s="464" t="s">
        <v>202</v>
      </c>
      <c r="E1984" s="4"/>
      <c r="F1984" s="4" t="s">
        <v>2086</v>
      </c>
      <c r="G1984" s="4"/>
      <c r="H1984" s="4"/>
      <c r="I1984" s="4"/>
      <c r="J1984" s="509">
        <v>1</v>
      </c>
    </row>
    <row r="1985" spans="1:10" ht="15" customHeight="1">
      <c r="A1985" s="4" t="s">
        <v>128</v>
      </c>
      <c r="B1985" s="25">
        <v>126</v>
      </c>
      <c r="C1985" s="4" t="str">
        <f t="shared" si="42"/>
        <v>Network Utilities: Electricity Distribution Companies: Electricity Distribution NetworkNet zero</v>
      </c>
      <c r="D1985" s="4" t="s">
        <v>203</v>
      </c>
      <c r="E1985" s="4" t="s">
        <v>6</v>
      </c>
      <c r="F1985" s="4" t="s">
        <v>2086</v>
      </c>
      <c r="G1985" s="4"/>
      <c r="H1985" s="4"/>
      <c r="I1985" s="4"/>
      <c r="J1985" s="509">
        <v>1</v>
      </c>
    </row>
    <row r="1986" spans="1:10" ht="15" customHeight="1">
      <c r="A1986" s="4" t="s">
        <v>128</v>
      </c>
      <c r="B1986" s="25">
        <v>88</v>
      </c>
      <c r="C1986" s="4" t="str">
        <f t="shared" si="42"/>
        <v>Network Utilities: Electricity Distribution Companies: OtherNet zero</v>
      </c>
      <c r="D1986" s="4" t="s">
        <v>204</v>
      </c>
      <c r="E1986" s="4" t="s">
        <v>6</v>
      </c>
      <c r="F1986" s="4" t="s">
        <v>2086</v>
      </c>
      <c r="G1986" s="4"/>
      <c r="H1986" s="4"/>
      <c r="I1986" s="4"/>
      <c r="J1986" s="509">
        <v>1</v>
      </c>
    </row>
    <row r="1987" spans="1:10" ht="15" customHeight="1">
      <c r="A1987" s="4" t="s">
        <v>128</v>
      </c>
      <c r="B1987" s="25">
        <v>87</v>
      </c>
      <c r="C1987" s="4" t="str">
        <f t="shared" si="42"/>
        <v>Network Utilities: Electricity Transmission CompaniesNet zero</v>
      </c>
      <c r="D1987" s="4" t="s">
        <v>205</v>
      </c>
      <c r="E1987" s="4" t="s">
        <v>6</v>
      </c>
      <c r="F1987" s="4" t="s">
        <v>2086</v>
      </c>
      <c r="G1987" s="4"/>
      <c r="H1987" s="4"/>
      <c r="I1987" s="4"/>
      <c r="J1987" s="509">
        <v>1</v>
      </c>
    </row>
    <row r="1988" spans="1:10" ht="15" customHeight="1">
      <c r="A1988" s="4" t="s">
        <v>128</v>
      </c>
      <c r="B1988" s="25">
        <v>202</v>
      </c>
      <c r="C1988" s="4" t="str">
        <f t="shared" si="42"/>
        <v>Network Utilities: Electricity Transmission Companies: Electricity Transmission NetworkNet zero</v>
      </c>
      <c r="D1988" s="4" t="s">
        <v>206</v>
      </c>
      <c r="E1988" s="4" t="s">
        <v>6</v>
      </c>
      <c r="F1988" s="4" t="s">
        <v>2086</v>
      </c>
      <c r="G1988" s="4"/>
      <c r="H1988" s="4"/>
      <c r="I1988" s="4"/>
      <c r="J1988" s="509">
        <v>1</v>
      </c>
    </row>
    <row r="1989" spans="1:10" ht="15" customHeight="1">
      <c r="A1989" s="4" t="s">
        <v>128</v>
      </c>
      <c r="B1989" s="25">
        <v>101</v>
      </c>
      <c r="C1989" s="4" t="str">
        <f t="shared" si="42"/>
        <v>Network Utilities: Electricity Transmission Companies: OtherNet zero</v>
      </c>
      <c r="D1989" s="4" t="s">
        <v>207</v>
      </c>
      <c r="E1989" s="4" t="s">
        <v>6</v>
      </c>
      <c r="F1989" s="4" t="s">
        <v>2086</v>
      </c>
      <c r="G1989" s="4"/>
      <c r="H1989" s="4"/>
      <c r="I1989" s="4"/>
      <c r="J1989" s="509">
        <v>1</v>
      </c>
    </row>
    <row r="1990" spans="1:10" ht="15" customHeight="1">
      <c r="A1990" s="4" t="s">
        <v>128</v>
      </c>
      <c r="B1990" s="25" t="s">
        <v>275</v>
      </c>
      <c r="C1990" s="4" t="str">
        <f t="shared" si="42"/>
        <v>Network Utilities: Gas Distribution CompaniesNet zero</v>
      </c>
      <c r="D1990" s="4" t="s">
        <v>208</v>
      </c>
      <c r="E1990" s="4" t="s">
        <v>6</v>
      </c>
      <c r="F1990" s="4" t="s">
        <v>2086</v>
      </c>
      <c r="G1990" s="4"/>
      <c r="H1990" s="4"/>
      <c r="I1990" s="4"/>
      <c r="J1990" s="509">
        <v>2</v>
      </c>
    </row>
    <row r="1991" spans="1:10" ht="15" customHeight="1">
      <c r="A1991" s="4" t="s">
        <v>128</v>
      </c>
      <c r="B1991" s="25" t="s">
        <v>277</v>
      </c>
      <c r="C1991" s="4" t="str">
        <f t="shared" si="42"/>
        <v>Network Utilities: Gas Distribution Companies: Gas Distribution NetworkNet zero</v>
      </c>
      <c r="D1991" s="4" t="s">
        <v>209</v>
      </c>
      <c r="E1991" s="4" t="s">
        <v>6</v>
      </c>
      <c r="F1991" s="4" t="s">
        <v>2086</v>
      </c>
      <c r="G1991" s="4"/>
      <c r="H1991" s="4"/>
      <c r="I1991" s="4"/>
      <c r="J1991" s="509">
        <v>2</v>
      </c>
    </row>
    <row r="1992" spans="1:10" ht="15" customHeight="1">
      <c r="A1992" s="4" t="s">
        <v>128</v>
      </c>
      <c r="B1992" s="25" t="s">
        <v>279</v>
      </c>
      <c r="C1992" s="4" t="str">
        <f t="shared" si="42"/>
        <v>Network Utilities: Gas Distribution Companies: OtherNet zero</v>
      </c>
      <c r="D1992" s="4" t="s">
        <v>210</v>
      </c>
      <c r="E1992" s="4" t="s">
        <v>6</v>
      </c>
      <c r="F1992" s="4" t="s">
        <v>2086</v>
      </c>
      <c r="G1992" s="4"/>
      <c r="H1992" s="4"/>
      <c r="I1992" s="4"/>
      <c r="J1992" s="509">
        <v>2</v>
      </c>
    </row>
    <row r="1993" spans="1:10" ht="15" customHeight="1">
      <c r="A1993" s="4" t="s">
        <v>128</v>
      </c>
      <c r="B1993" s="25">
        <v>196</v>
      </c>
      <c r="C1993" s="4" t="str">
        <f t="shared" si="42"/>
        <v>Network Utilities: Other: Net zero</v>
      </c>
      <c r="D1993" s="4" t="s">
        <v>766</v>
      </c>
      <c r="E1993" s="4" t="s">
        <v>6</v>
      </c>
      <c r="F1993" s="4" t="s">
        <v>2086</v>
      </c>
      <c r="G1993" s="4"/>
      <c r="H1993" s="4"/>
      <c r="I1993" s="4"/>
      <c r="J1993" s="509">
        <v>2</v>
      </c>
    </row>
    <row r="1994" spans="1:10" ht="15" customHeight="1">
      <c r="A1994" s="4" t="s">
        <v>128</v>
      </c>
      <c r="B1994" s="25">
        <v>207</v>
      </c>
      <c r="C1994" s="4" t="str">
        <f t="shared" si="42"/>
        <v>Network Utilities: Water and Sewerage CompaniesNet zero</v>
      </c>
      <c r="D1994" s="4" t="s">
        <v>211</v>
      </c>
      <c r="E1994" s="4" t="s">
        <v>6</v>
      </c>
      <c r="F1994" s="4" t="s">
        <v>2086</v>
      </c>
      <c r="G1994" s="4"/>
      <c r="H1994" s="4"/>
      <c r="I1994" s="4"/>
      <c r="J1994" s="509">
        <v>1</v>
      </c>
    </row>
    <row r="1995" spans="1:10" ht="15" customHeight="1">
      <c r="A1995" s="4" t="s">
        <v>128</v>
      </c>
      <c r="B1995" s="25">
        <v>132</v>
      </c>
      <c r="C1995" s="4" t="str">
        <f t="shared" si="42"/>
        <v>Network Utilities: Water and Sewerage Companies: OtherNet zero</v>
      </c>
      <c r="D1995" s="4" t="s">
        <v>212</v>
      </c>
      <c r="E1995" s="4" t="s">
        <v>6</v>
      </c>
      <c r="F1995" s="4" t="s">
        <v>2086</v>
      </c>
      <c r="G1995" s="4"/>
      <c r="H1995" s="4"/>
      <c r="I1995" s="4"/>
      <c r="J1995" s="509">
        <v>1</v>
      </c>
    </row>
    <row r="1996" spans="1:10" ht="15" customHeight="1">
      <c r="A1996" s="4" t="s">
        <v>128</v>
      </c>
      <c r="B1996" s="25">
        <v>171</v>
      </c>
      <c r="C1996" s="4" t="str">
        <f t="shared" si="42"/>
        <v>Network Utilities: Water and Sewerage Companies: Water and Sewerage NetworkNet zero</v>
      </c>
      <c r="D1996" s="4" t="s">
        <v>213</v>
      </c>
      <c r="E1996" s="4" t="s">
        <v>6</v>
      </c>
      <c r="F1996" s="4" t="s">
        <v>2086</v>
      </c>
      <c r="G1996" s="4"/>
      <c r="H1996" s="4"/>
      <c r="I1996" s="4"/>
      <c r="J1996" s="509">
        <v>1</v>
      </c>
    </row>
    <row r="1997" spans="1:10" ht="15" customHeight="1">
      <c r="A1997" s="4" t="s">
        <v>128</v>
      </c>
      <c r="B1997" s="25">
        <v>172</v>
      </c>
      <c r="C1997" s="4" t="str">
        <f t="shared" si="42"/>
        <v>Other: : Net zero</v>
      </c>
      <c r="D1997" s="4" t="s">
        <v>763</v>
      </c>
      <c r="E1997" s="4" t="s">
        <v>6</v>
      </c>
      <c r="F1997" s="4" t="s">
        <v>2086</v>
      </c>
      <c r="G1997" s="4"/>
      <c r="H1997" s="4"/>
      <c r="I1997" s="4"/>
      <c r="J1997" s="509">
        <v>1</v>
      </c>
    </row>
    <row r="1998" spans="1:10" ht="15" customHeight="1">
      <c r="A1998" s="4" t="s">
        <v>128</v>
      </c>
      <c r="B1998" s="25" t="s">
        <v>287</v>
      </c>
      <c r="C1998" s="4" t="str">
        <f t="shared" si="42"/>
        <v>Power Generation x-RenewablesNet zero</v>
      </c>
      <c r="D1998" s="4" t="s">
        <v>216</v>
      </c>
      <c r="E1998" s="4" t="s">
        <v>6</v>
      </c>
      <c r="F1998" s="4" t="s">
        <v>2086</v>
      </c>
      <c r="G1998" s="4"/>
      <c r="H1998" s="4"/>
      <c r="I1998" s="4"/>
      <c r="J1998" s="509">
        <v>2</v>
      </c>
    </row>
    <row r="1999" spans="1:10" ht="15" customHeight="1">
      <c r="A1999" s="4" t="s">
        <v>128</v>
      </c>
      <c r="B1999" s="25">
        <v>174</v>
      </c>
      <c r="C1999" s="4" t="str">
        <f t="shared" si="42"/>
        <v>Power Generation x-Renewables: Independent Power ProducersNet zero</v>
      </c>
      <c r="D1999" s="4" t="s">
        <v>217</v>
      </c>
      <c r="E1999" s="4" t="s">
        <v>6</v>
      </c>
      <c r="F1999" s="4" t="s">
        <v>2086</v>
      </c>
      <c r="G1999" s="4"/>
      <c r="H1999" s="4"/>
      <c r="I1999" s="4"/>
      <c r="J1999" s="509">
        <v>2</v>
      </c>
    </row>
    <row r="2000" spans="1:10" ht="15" customHeight="1">
      <c r="A2000" s="4" t="s">
        <v>128</v>
      </c>
      <c r="B2000" s="25">
        <v>175</v>
      </c>
      <c r="C2000" s="4" t="str">
        <f t="shared" si="42"/>
        <v>Power Generation x-Renewables: Independent Power Producers: Coal-Fired Power GenerationNet zero</v>
      </c>
      <c r="D2000" s="4" t="s">
        <v>218</v>
      </c>
      <c r="E2000" s="4" t="s">
        <v>6</v>
      </c>
      <c r="F2000" s="4" t="s">
        <v>2086</v>
      </c>
      <c r="G2000" s="4"/>
      <c r="H2000" s="4"/>
      <c r="I2000" s="4"/>
      <c r="J2000" s="509">
        <v>2</v>
      </c>
    </row>
    <row r="2001" spans="1:10" ht="15" customHeight="1">
      <c r="A2001" s="4" t="s">
        <v>128</v>
      </c>
      <c r="B2001" s="25">
        <v>173</v>
      </c>
      <c r="C2001" s="4" t="str">
        <f t="shared" si="42"/>
        <v>Power Generation x-Renewables: Independent Power Producers: Combined Heat and Power GenerationNet zero</v>
      </c>
      <c r="D2001" s="4" t="s">
        <v>219</v>
      </c>
      <c r="E2001" s="4" t="s">
        <v>6</v>
      </c>
      <c r="F2001" s="4" t="s">
        <v>2086</v>
      </c>
      <c r="G2001" s="4"/>
      <c r="H2001" s="4"/>
      <c r="I2001" s="4"/>
      <c r="J2001" s="509">
        <v>2</v>
      </c>
    </row>
    <row r="2002" spans="1:10" ht="15" customHeight="1">
      <c r="A2002" s="4" t="s">
        <v>128</v>
      </c>
      <c r="B2002" s="25">
        <v>176</v>
      </c>
      <c r="C2002" s="4" t="str">
        <f t="shared" si="42"/>
        <v>Power Generation x-Renewables: Independent Power Producers: Gas-Fired Power GenerationNet zero</v>
      </c>
      <c r="D2002" s="4" t="s">
        <v>220</v>
      </c>
      <c r="E2002" s="4" t="s">
        <v>6</v>
      </c>
      <c r="F2002" s="4" t="s">
        <v>2086</v>
      </c>
      <c r="G2002" s="4"/>
      <c r="H2002" s="4"/>
      <c r="I2002" s="4"/>
      <c r="J2002" s="509">
        <v>2</v>
      </c>
    </row>
    <row r="2003" spans="1:10" ht="15" customHeight="1">
      <c r="A2003" s="4" t="s">
        <v>128</v>
      </c>
      <c r="B2003" s="25">
        <v>190</v>
      </c>
      <c r="C2003" s="4" t="str">
        <f t="shared" si="42"/>
        <v>Power Generation x-Renewables: Independent Power Producers: Nuclear Power GenerationNet zero</v>
      </c>
      <c r="D2003" s="4" t="s">
        <v>221</v>
      </c>
      <c r="E2003" s="4" t="s">
        <v>6</v>
      </c>
      <c r="F2003" s="4" t="s">
        <v>2086</v>
      </c>
      <c r="G2003" s="4"/>
      <c r="H2003" s="4"/>
      <c r="I2003" s="4"/>
      <c r="J2003" s="509">
        <v>2</v>
      </c>
    </row>
    <row r="2004" spans="1:10" ht="15" customHeight="1">
      <c r="A2004" s="4" t="s">
        <v>128</v>
      </c>
      <c r="B2004" s="25">
        <v>197</v>
      </c>
      <c r="C2004" s="4" t="str">
        <f t="shared" si="42"/>
        <v>Power Generation x-Renewables: Independent Power Producers: OtherNet zero</v>
      </c>
      <c r="D2004" s="4" t="s">
        <v>222</v>
      </c>
      <c r="E2004" s="4" t="s">
        <v>6</v>
      </c>
      <c r="F2004" s="4" t="s">
        <v>2086</v>
      </c>
      <c r="G2004" s="4"/>
      <c r="H2004" s="4"/>
      <c r="I2004" s="4"/>
      <c r="J2004" s="509">
        <v>2</v>
      </c>
    </row>
    <row r="2005" spans="1:10" ht="15" customHeight="1">
      <c r="A2005" s="4" t="s">
        <v>128</v>
      </c>
      <c r="B2005" s="25">
        <v>189</v>
      </c>
      <c r="C2005" s="4" t="str">
        <f t="shared" si="42"/>
        <v>Power Generation x-Renewables: Independent Power Producers: Other Fossil-Fuel-Fired Power GenerationNet zero</v>
      </c>
      <c r="D2005" s="4" t="s">
        <v>223</v>
      </c>
      <c r="E2005" s="4" t="s">
        <v>6</v>
      </c>
      <c r="F2005" s="4" t="s">
        <v>2086</v>
      </c>
      <c r="G2005" s="4"/>
      <c r="H2005" s="4"/>
      <c r="I2005" s="4"/>
      <c r="J2005" s="509">
        <v>2</v>
      </c>
    </row>
    <row r="2006" spans="1:10" ht="15" customHeight="1">
      <c r="A2006" s="4" t="s">
        <v>128</v>
      </c>
      <c r="B2006" s="25">
        <v>208</v>
      </c>
      <c r="C2006" s="4" t="str">
        <f t="shared" si="42"/>
        <v>Power Generation x-Renewables: Independent Water and Power ProducersNet zero</v>
      </c>
      <c r="D2006" s="4" t="s">
        <v>224</v>
      </c>
      <c r="E2006" s="4" t="s">
        <v>6</v>
      </c>
      <c r="F2006" s="4" t="s">
        <v>2086</v>
      </c>
      <c r="G2006" s="4"/>
      <c r="H2006" s="4"/>
      <c r="I2006" s="4"/>
      <c r="J2006" s="509">
        <v>2</v>
      </c>
    </row>
    <row r="2007" spans="1:10" ht="15" customHeight="1">
      <c r="A2007" s="4" t="s">
        <v>128</v>
      </c>
      <c r="B2007" s="25" t="s">
        <v>299</v>
      </c>
      <c r="C2007" s="4" t="str">
        <f t="shared" si="42"/>
        <v>Power Generation x-Renewables: Independent Water and Power Producers: Power and Water ProductionNet zero</v>
      </c>
      <c r="D2007" s="4" t="s">
        <v>225</v>
      </c>
      <c r="E2007" s="4" t="s">
        <v>6</v>
      </c>
      <c r="F2007" s="4" t="s">
        <v>2086</v>
      </c>
      <c r="G2007" s="4"/>
      <c r="H2007" s="4"/>
      <c r="I2007" s="4"/>
      <c r="J2007" s="509">
        <v>2</v>
      </c>
    </row>
    <row r="2008" spans="1:10" ht="15" customHeight="1">
      <c r="A2008" s="4" t="s">
        <v>128</v>
      </c>
      <c r="B2008" s="25">
        <v>72</v>
      </c>
      <c r="C2008" s="4" t="str">
        <f t="shared" si="42"/>
        <v>Power Generation x-Renewables: Other: Net zero</v>
      </c>
      <c r="D2008" s="4" t="s">
        <v>767</v>
      </c>
      <c r="E2008" s="4" t="s">
        <v>6</v>
      </c>
      <c r="F2008" s="4" t="s">
        <v>2086</v>
      </c>
      <c r="G2008" s="4"/>
      <c r="H2008" s="4"/>
      <c r="I2008" s="4"/>
      <c r="J2008" s="509">
        <v>2</v>
      </c>
    </row>
    <row r="2009" spans="1:10" ht="15" customHeight="1">
      <c r="A2009" s="4" t="s">
        <v>128</v>
      </c>
      <c r="B2009" s="25">
        <v>73</v>
      </c>
      <c r="C2009" s="4" t="str">
        <f t="shared" si="42"/>
        <v>Renewable PowerNet zero</v>
      </c>
      <c r="D2009" s="4" t="s">
        <v>226</v>
      </c>
      <c r="E2009" s="4" t="s">
        <v>6</v>
      </c>
      <c r="F2009" s="4" t="s">
        <v>2086</v>
      </c>
      <c r="G2009" s="4"/>
      <c r="H2009" s="4"/>
      <c r="I2009" s="4"/>
      <c r="J2009" s="509">
        <v>1</v>
      </c>
    </row>
    <row r="2010" spans="1:10" ht="15" customHeight="1">
      <c r="A2010" s="4" t="s">
        <v>128</v>
      </c>
      <c r="B2010" s="25">
        <v>74</v>
      </c>
      <c r="C2010" s="4" t="str">
        <f t="shared" si="42"/>
        <v>Renewable Power: Hydroelectric Power GenerationNet zero</v>
      </c>
      <c r="D2010" s="4" t="s">
        <v>227</v>
      </c>
      <c r="E2010" s="4" t="s">
        <v>6</v>
      </c>
      <c r="F2010" s="4" t="s">
        <v>2086</v>
      </c>
      <c r="G2010" s="4"/>
      <c r="H2010" s="4"/>
      <c r="I2010" s="4"/>
      <c r="J2010" s="509">
        <v>1</v>
      </c>
    </row>
    <row r="2011" spans="1:10" ht="15" customHeight="1">
      <c r="A2011" s="4" t="s">
        <v>128</v>
      </c>
      <c r="B2011" s="25">
        <v>75</v>
      </c>
      <c r="C2011" s="4" t="str">
        <f t="shared" si="42"/>
        <v>Renewable Power: Hydroelectric Power Generation: Hydroelectric Dam Power GenerationNet zero</v>
      </c>
      <c r="D2011" s="4" t="s">
        <v>228</v>
      </c>
      <c r="E2011" s="4" t="s">
        <v>6</v>
      </c>
      <c r="F2011" s="4" t="s">
        <v>2086</v>
      </c>
      <c r="G2011" s="4"/>
      <c r="H2011" s="4"/>
      <c r="I2011" s="4"/>
      <c r="J2011" s="509">
        <v>1</v>
      </c>
    </row>
    <row r="2012" spans="1:10" ht="15" customHeight="1">
      <c r="A2012" s="4" t="s">
        <v>128</v>
      </c>
      <c r="B2012" s="25">
        <v>230</v>
      </c>
      <c r="C2012" s="4" t="str">
        <f t="shared" si="42"/>
        <v>Renewable Power: Hydroelectric Power Generation: Hydroelectric Run-of-River Power GenerationNet zero</v>
      </c>
      <c r="D2012" s="4" t="s">
        <v>229</v>
      </c>
      <c r="E2012" s="4" t="s">
        <v>6</v>
      </c>
      <c r="F2012" s="4" t="s">
        <v>2086</v>
      </c>
      <c r="G2012" s="4"/>
      <c r="H2012" s="4"/>
      <c r="I2012" s="4"/>
      <c r="J2012" s="509">
        <v>1</v>
      </c>
    </row>
    <row r="2013" spans="1:10" ht="15" customHeight="1">
      <c r="A2013" s="4" t="s">
        <v>128</v>
      </c>
      <c r="B2013" s="25">
        <v>76</v>
      </c>
      <c r="C2013" s="4" t="str">
        <f t="shared" si="42"/>
        <v>Renewable Power: Hydroelectric Power Generation: OtherNet zero</v>
      </c>
      <c r="D2013" s="4" t="s">
        <v>230</v>
      </c>
      <c r="E2013" s="4" t="s">
        <v>6</v>
      </c>
      <c r="F2013" s="4" t="s">
        <v>2086</v>
      </c>
      <c r="G2013" s="4"/>
      <c r="H2013" s="4"/>
      <c r="I2013" s="4"/>
      <c r="J2013" s="509">
        <v>1</v>
      </c>
    </row>
    <row r="2014" spans="1:10" ht="15" customHeight="1">
      <c r="A2014" s="4" t="s">
        <v>128</v>
      </c>
      <c r="B2014" s="25">
        <v>133</v>
      </c>
      <c r="C2014" s="4" t="str">
        <f t="shared" si="42"/>
        <v>Renewable Power: Hydroelectric Power Generation: Pumped Hydroelectric StorageNet zero</v>
      </c>
      <c r="D2014" s="4" t="s">
        <v>231</v>
      </c>
      <c r="E2014" s="4" t="s">
        <v>6</v>
      </c>
      <c r="F2014" s="4" t="s">
        <v>2086</v>
      </c>
      <c r="G2014" s="4"/>
      <c r="H2014" s="4"/>
      <c r="I2014" s="4"/>
      <c r="J2014" s="509">
        <v>1</v>
      </c>
    </row>
    <row r="2015" spans="1:10" ht="15" customHeight="1">
      <c r="A2015" s="4" t="s">
        <v>128</v>
      </c>
      <c r="B2015" s="25">
        <v>177</v>
      </c>
      <c r="C2015" s="4" t="str">
        <f t="shared" si="42"/>
        <v>Renewable Power: Other: Net zero</v>
      </c>
      <c r="D2015" s="4" t="s">
        <v>768</v>
      </c>
      <c r="E2015" s="4" t="s">
        <v>6</v>
      </c>
      <c r="F2015" s="4" t="s">
        <v>2086</v>
      </c>
      <c r="G2015" s="4"/>
      <c r="H2015" s="4"/>
      <c r="I2015" s="4"/>
      <c r="J2015" s="509">
        <v>1</v>
      </c>
    </row>
    <row r="2016" spans="1:10" ht="15" customHeight="1">
      <c r="A2016" s="4" t="s">
        <v>128</v>
      </c>
      <c r="B2016" s="25">
        <v>178</v>
      </c>
      <c r="C2016" s="4" t="str">
        <f t="shared" si="42"/>
        <v>Renewable Power: Other Renewable Power GenerationNet zero</v>
      </c>
      <c r="D2016" s="4" t="s">
        <v>232</v>
      </c>
      <c r="E2016" s="4" t="s">
        <v>6</v>
      </c>
      <c r="F2016" s="4" t="s">
        <v>2086</v>
      </c>
      <c r="G2016" s="4"/>
      <c r="H2016" s="4"/>
      <c r="I2016" s="4"/>
      <c r="J2016" s="509">
        <v>1</v>
      </c>
    </row>
    <row r="2017" spans="1:10" ht="15" customHeight="1">
      <c r="A2017" s="4" t="s">
        <v>128</v>
      </c>
      <c r="B2017" s="25">
        <v>179</v>
      </c>
      <c r="C2017" s="4" t="str">
        <f t="shared" si="42"/>
        <v>Renewable Power: Other Renewable Power Generation: Biomass Power GenerationNet zero</v>
      </c>
      <c r="D2017" s="4" t="s">
        <v>233</v>
      </c>
      <c r="E2017" s="4" t="s">
        <v>6</v>
      </c>
      <c r="F2017" s="4" t="s">
        <v>2086</v>
      </c>
      <c r="G2017" s="4"/>
      <c r="H2017" s="4"/>
      <c r="I2017" s="4"/>
      <c r="J2017" s="509">
        <v>1</v>
      </c>
    </row>
    <row r="2018" spans="1:10" ht="15" customHeight="1">
      <c r="A2018" s="4" t="s">
        <v>128</v>
      </c>
      <c r="B2018" s="25">
        <v>180</v>
      </c>
      <c r="C2018" s="4" t="str">
        <f t="shared" si="42"/>
        <v>Renewable Power: Other Renewable Power Generation: Geothermal Power GenerationNet zero</v>
      </c>
      <c r="D2018" s="4" t="s">
        <v>234</v>
      </c>
      <c r="E2018" s="4" t="s">
        <v>6</v>
      </c>
      <c r="F2018" s="4" t="s">
        <v>2086</v>
      </c>
      <c r="G2018" s="4"/>
      <c r="H2018" s="4"/>
      <c r="I2018" s="4"/>
      <c r="J2018" s="509">
        <v>1</v>
      </c>
    </row>
    <row r="2019" spans="1:10" ht="15" customHeight="1">
      <c r="A2019" s="4" t="s">
        <v>128</v>
      </c>
      <c r="B2019" s="25">
        <v>232</v>
      </c>
      <c r="C2019" s="4" t="str">
        <f t="shared" si="42"/>
        <v>Renewable Power: Other Renewable Power Generation: OtherNet zero</v>
      </c>
      <c r="D2019" s="4" t="s">
        <v>235</v>
      </c>
      <c r="E2019" s="4" t="s">
        <v>6</v>
      </c>
      <c r="F2019" s="4" t="s">
        <v>2086</v>
      </c>
      <c r="G2019" s="4"/>
      <c r="H2019" s="4"/>
      <c r="I2019" s="4"/>
      <c r="J2019" s="509">
        <v>1</v>
      </c>
    </row>
    <row r="2020" spans="1:10" ht="15" customHeight="1">
      <c r="A2020" s="4" t="s">
        <v>128</v>
      </c>
      <c r="B2020" s="25">
        <v>134</v>
      </c>
      <c r="C2020" s="4" t="str">
        <f t="shared" si="42"/>
        <v>Renewable Power: Other Renewable Power Generation: Wave Power GenerationNet zero</v>
      </c>
      <c r="D2020" s="4" t="s">
        <v>236</v>
      </c>
      <c r="E2020" s="4" t="s">
        <v>6</v>
      </c>
      <c r="F2020" s="4" t="s">
        <v>2086</v>
      </c>
      <c r="G2020" s="4"/>
      <c r="H2020" s="4"/>
      <c r="I2020" s="4"/>
      <c r="J2020" s="509">
        <v>1</v>
      </c>
    </row>
    <row r="2021" spans="1:10" ht="15" customHeight="1">
      <c r="A2021" s="4" t="s">
        <v>128</v>
      </c>
      <c r="B2021" s="25">
        <v>181</v>
      </c>
      <c r="C2021" s="4" t="str">
        <f t="shared" si="42"/>
        <v>Renewable Power: Other Renewable TechnologiesNet zero</v>
      </c>
      <c r="D2021" s="4" t="s">
        <v>237</v>
      </c>
      <c r="E2021" s="4" t="s">
        <v>6</v>
      </c>
      <c r="F2021" s="4" t="s">
        <v>2086</v>
      </c>
      <c r="G2021" s="4"/>
      <c r="H2021" s="4"/>
      <c r="I2021" s="4"/>
      <c r="J2021" s="509">
        <v>1</v>
      </c>
    </row>
    <row r="2022" spans="1:10" ht="15" customHeight="1">
      <c r="A2022" s="4" t="s">
        <v>128</v>
      </c>
      <c r="B2022" s="25">
        <v>182</v>
      </c>
      <c r="C2022" s="4" t="str">
        <f t="shared" si="42"/>
        <v>Renewable Power: Other Renewable Technologies: Battery StorageNet zero</v>
      </c>
      <c r="D2022" s="4" t="s">
        <v>238</v>
      </c>
      <c r="E2022" s="4" t="s">
        <v>6</v>
      </c>
      <c r="F2022" s="4" t="s">
        <v>2086</v>
      </c>
      <c r="G2022" s="4"/>
      <c r="H2022" s="4"/>
      <c r="I2022" s="4"/>
      <c r="J2022" s="509">
        <v>1</v>
      </c>
    </row>
    <row r="2023" spans="1:10" ht="15" customHeight="1">
      <c r="A2023" s="4" t="s">
        <v>128</v>
      </c>
      <c r="B2023" s="25">
        <v>183</v>
      </c>
      <c r="C2023" s="4" t="str">
        <f t="shared" si="42"/>
        <v>Renewable Power: Other Renewable Technologies: Off-Shore Transmission (OFTO)Net zero</v>
      </c>
      <c r="D2023" s="4" t="s">
        <v>240</v>
      </c>
      <c r="E2023" s="4" t="s">
        <v>6</v>
      </c>
      <c r="F2023" s="4" t="s">
        <v>2086</v>
      </c>
      <c r="G2023" s="4"/>
      <c r="H2023" s="4"/>
      <c r="I2023" s="4"/>
      <c r="J2023" s="509">
        <v>1</v>
      </c>
    </row>
    <row r="2024" spans="1:10" ht="15" customHeight="1">
      <c r="A2024" s="4" t="s">
        <v>128</v>
      </c>
      <c r="B2024" s="25">
        <v>231</v>
      </c>
      <c r="C2024" s="4" t="str">
        <f t="shared" si="42"/>
        <v>Renewable Power: Other Renewable Technologies: OtherNet zero</v>
      </c>
      <c r="D2024" s="4" t="s">
        <v>241</v>
      </c>
      <c r="E2024" s="4" t="s">
        <v>6</v>
      </c>
      <c r="F2024" s="4" t="s">
        <v>2086</v>
      </c>
      <c r="G2024" s="4"/>
      <c r="H2024" s="4"/>
      <c r="I2024" s="4"/>
      <c r="J2024" s="509">
        <v>1</v>
      </c>
    </row>
    <row r="2025" spans="1:10" ht="15" customHeight="1">
      <c r="A2025" s="4" t="s">
        <v>128</v>
      </c>
      <c r="B2025" s="25" t="s">
        <v>315</v>
      </c>
      <c r="C2025" s="4" t="str">
        <f t="shared" si="42"/>
        <v>Renewable Power: Other Renewable Technologies: Other StorageNet zero</v>
      </c>
      <c r="D2025" s="4" t="s">
        <v>242</v>
      </c>
      <c r="E2025" s="4" t="s">
        <v>6</v>
      </c>
      <c r="F2025" s="4" t="s">
        <v>2086</v>
      </c>
      <c r="G2025" s="4"/>
      <c r="H2025" s="4"/>
      <c r="I2025" s="4"/>
      <c r="J2025" s="509">
        <v>1</v>
      </c>
    </row>
    <row r="2026" spans="1:10" ht="15" customHeight="1">
      <c r="A2026" s="4" t="s">
        <v>128</v>
      </c>
      <c r="B2026" s="25">
        <v>39</v>
      </c>
      <c r="C2026" s="4" t="str">
        <f t="shared" si="42"/>
        <v>Renewable Power: Solar Power GenerationNet zero</v>
      </c>
      <c r="D2026" s="4" t="s">
        <v>243</v>
      </c>
      <c r="E2026" s="4" t="s">
        <v>6</v>
      </c>
      <c r="F2026" s="4" t="s">
        <v>2086</v>
      </c>
      <c r="G2026" s="4"/>
      <c r="H2026" s="4"/>
      <c r="I2026" s="4"/>
      <c r="J2026" s="509">
        <v>1</v>
      </c>
    </row>
    <row r="2027" spans="1:10" ht="15" customHeight="1">
      <c r="A2027" s="4" t="s">
        <v>128</v>
      </c>
      <c r="B2027" s="25">
        <v>40</v>
      </c>
      <c r="C2027" s="4" t="str">
        <f t="shared" si="42"/>
        <v>Renewable Power: Solar Power Generation: OtherNet zero</v>
      </c>
      <c r="D2027" s="4" t="s">
        <v>244</v>
      </c>
      <c r="E2027" s="4" t="s">
        <v>6</v>
      </c>
      <c r="F2027" s="4" t="s">
        <v>2086</v>
      </c>
      <c r="G2027" s="4"/>
      <c r="H2027" s="4"/>
      <c r="I2027" s="4"/>
      <c r="J2027" s="509">
        <v>1</v>
      </c>
    </row>
    <row r="2028" spans="1:10" ht="15" customHeight="1">
      <c r="A2028" s="4" t="s">
        <v>128</v>
      </c>
      <c r="B2028" s="25" t="s">
        <v>133</v>
      </c>
      <c r="C2028" s="4" t="str">
        <f t="shared" si="42"/>
        <v>Renewable Power: Solar Power Generation: Photovoltaic Power GenerationNet zero</v>
      </c>
      <c r="D2028" s="4" t="s">
        <v>245</v>
      </c>
      <c r="E2028" s="4" t="s">
        <v>6</v>
      </c>
      <c r="F2028" s="4" t="s">
        <v>2086</v>
      </c>
      <c r="G2028" s="4"/>
      <c r="H2028" s="4"/>
      <c r="I2028" s="4"/>
      <c r="J2028" s="509">
        <v>1</v>
      </c>
    </row>
    <row r="2029" spans="1:10" ht="15" customHeight="1">
      <c r="A2029" s="4" t="s">
        <v>128</v>
      </c>
      <c r="B2029" s="25">
        <v>130</v>
      </c>
      <c r="C2029" s="4" t="str">
        <f t="shared" si="42"/>
        <v>Renewable Power: Solar Power Generation: Thermal Solar PowerNet zero</v>
      </c>
      <c r="D2029" s="4" t="s">
        <v>247</v>
      </c>
      <c r="E2029" s="4" t="s">
        <v>6</v>
      </c>
      <c r="F2029" s="4" t="s">
        <v>2086</v>
      </c>
      <c r="G2029" s="4"/>
      <c r="H2029" s="4"/>
      <c r="I2029" s="4"/>
      <c r="J2029" s="509">
        <v>1</v>
      </c>
    </row>
    <row r="2030" spans="1:10" ht="15" customHeight="1">
      <c r="A2030" s="4" t="s">
        <v>128</v>
      </c>
      <c r="B2030" s="25">
        <v>168</v>
      </c>
      <c r="C2030" s="4" t="str">
        <f t="shared" si="42"/>
        <v>Renewable Power: Wind Power GenerationNet zero</v>
      </c>
      <c r="D2030" s="4" t="s">
        <v>248</v>
      </c>
      <c r="E2030" s="4" t="s">
        <v>6</v>
      </c>
      <c r="F2030" s="4" t="s">
        <v>2086</v>
      </c>
      <c r="G2030" s="4"/>
      <c r="H2030" s="4"/>
      <c r="I2030" s="4"/>
      <c r="J2030" s="509">
        <v>1</v>
      </c>
    </row>
    <row r="2031" spans="1:10" ht="15" customHeight="1">
      <c r="A2031" s="4" t="s">
        <v>128</v>
      </c>
      <c r="B2031" s="25">
        <v>169</v>
      </c>
      <c r="C2031" s="4" t="str">
        <f t="shared" si="42"/>
        <v>Renewable Power: Wind Power Generation: Off-Shore Wind Power GenerationNet zero</v>
      </c>
      <c r="D2031" s="4" t="s">
        <v>249</v>
      </c>
      <c r="E2031" s="4" t="s">
        <v>6</v>
      </c>
      <c r="F2031" s="4" t="s">
        <v>2086</v>
      </c>
      <c r="G2031" s="4"/>
      <c r="H2031" s="4"/>
      <c r="I2031" s="4"/>
      <c r="J2031" s="509">
        <v>1</v>
      </c>
    </row>
    <row r="2032" spans="1:10" ht="15" customHeight="1">
      <c r="A2032" s="4" t="s">
        <v>128</v>
      </c>
      <c r="B2032" s="25">
        <v>14</v>
      </c>
      <c r="C2032" s="4" t="str">
        <f t="shared" si="42"/>
        <v>Renewable Power: Wind Power Generation: On-Shore Wind Power GenerationNet zero</v>
      </c>
      <c r="D2032" s="4" t="s">
        <v>250</v>
      </c>
      <c r="E2032" s="4" t="s">
        <v>6</v>
      </c>
      <c r="F2032" s="4" t="s">
        <v>2086</v>
      </c>
      <c r="G2032" s="4"/>
      <c r="H2032" s="4"/>
      <c r="I2032" s="4"/>
      <c r="J2032" s="509">
        <v>1</v>
      </c>
    </row>
    <row r="2033" spans="1:10" ht="15" customHeight="1">
      <c r="A2033" s="4" t="s">
        <v>128</v>
      </c>
      <c r="B2033" s="25">
        <v>170</v>
      </c>
      <c r="C2033" s="4" t="str">
        <f t="shared" si="42"/>
        <v>Renewable Power: Wind Power Generation: OtherNet zero</v>
      </c>
      <c r="D2033" s="4" t="s">
        <v>251</v>
      </c>
      <c r="E2033" s="4" t="s">
        <v>6</v>
      </c>
      <c r="F2033" s="4" t="s">
        <v>2086</v>
      </c>
      <c r="G2033" s="4"/>
      <c r="H2033" s="4"/>
      <c r="I2033" s="4"/>
      <c r="J2033" s="509">
        <v>1</v>
      </c>
    </row>
    <row r="2034" spans="1:10" ht="15" customHeight="1">
      <c r="A2034" s="4" t="s">
        <v>128</v>
      </c>
      <c r="B2034" s="25">
        <v>131</v>
      </c>
      <c r="C2034" s="4" t="str">
        <f t="shared" si="42"/>
        <v>Social InfrastructureNet zero</v>
      </c>
      <c r="D2034" s="4" t="s">
        <v>252</v>
      </c>
      <c r="E2034" s="4" t="s">
        <v>6</v>
      </c>
      <c r="F2034" s="4" t="s">
        <v>2086</v>
      </c>
      <c r="G2034" s="4"/>
      <c r="H2034" s="4"/>
      <c r="I2034" s="4"/>
      <c r="J2034" s="509">
        <v>1</v>
      </c>
    </row>
    <row r="2035" spans="1:10" ht="15" customHeight="1">
      <c r="A2035" s="4" t="s">
        <v>128</v>
      </c>
      <c r="B2035" s="25">
        <v>115</v>
      </c>
      <c r="C2035" s="4" t="str">
        <f t="shared" si="42"/>
        <v>Social Infrastructure: Defence ServicesNet zero</v>
      </c>
      <c r="D2035" s="4" t="s">
        <v>253</v>
      </c>
      <c r="E2035" s="4" t="s">
        <v>6</v>
      </c>
      <c r="F2035" s="4" t="s">
        <v>2086</v>
      </c>
      <c r="G2035" s="4"/>
      <c r="H2035" s="4"/>
      <c r="I2035" s="4"/>
      <c r="J2035" s="509">
        <v>1</v>
      </c>
    </row>
    <row r="2036" spans="1:10" ht="15" customHeight="1">
      <c r="A2036" s="4" t="s">
        <v>128</v>
      </c>
      <c r="B2036" s="25">
        <v>212</v>
      </c>
      <c r="C2036" s="4" t="str">
        <f t="shared" si="42"/>
        <v>Social Infrastructure: Defence Services: Barracks and AccommodationNet zero</v>
      </c>
      <c r="D2036" s="4" t="s">
        <v>254</v>
      </c>
      <c r="E2036" s="4" t="s">
        <v>6</v>
      </c>
      <c r="F2036" s="4" t="s">
        <v>2086</v>
      </c>
      <c r="G2036" s="4"/>
      <c r="H2036" s="4"/>
      <c r="I2036" s="4"/>
      <c r="J2036" s="509">
        <v>1</v>
      </c>
    </row>
    <row r="2037" spans="1:10" ht="15" customHeight="1">
      <c r="A2037" s="4" t="s">
        <v>128</v>
      </c>
      <c r="B2037" s="25" t="s">
        <v>145</v>
      </c>
      <c r="C2037" s="4" t="str">
        <f t="shared" si="42"/>
        <v>Social Infrastructure: Defence Services: OtherNet zero</v>
      </c>
      <c r="D2037" s="4" t="s">
        <v>256</v>
      </c>
      <c r="E2037" s="4" t="s">
        <v>6</v>
      </c>
      <c r="F2037" s="4" t="s">
        <v>2086</v>
      </c>
      <c r="G2037" s="4"/>
      <c r="H2037" s="4"/>
      <c r="I2037" s="4"/>
      <c r="J2037" s="509">
        <v>1</v>
      </c>
    </row>
    <row r="2038" spans="1:10" ht="15" customHeight="1">
      <c r="A2038" s="4" t="s">
        <v>128</v>
      </c>
      <c r="B2038" s="25">
        <v>120</v>
      </c>
      <c r="C2038" s="4" t="str">
        <f t="shared" si="42"/>
        <v>Social Infrastructure: Defence Services: Strategic Transport and RefuellingNet zero</v>
      </c>
      <c r="D2038" s="4" t="s">
        <v>257</v>
      </c>
      <c r="E2038" s="4" t="s">
        <v>6</v>
      </c>
      <c r="F2038" s="4" t="s">
        <v>2086</v>
      </c>
      <c r="G2038" s="4"/>
      <c r="H2038" s="4"/>
      <c r="I2038" s="4"/>
      <c r="J2038" s="509">
        <v>1</v>
      </c>
    </row>
    <row r="2039" spans="1:10" ht="15" customHeight="1">
      <c r="A2039" s="4" t="s">
        <v>128</v>
      </c>
      <c r="B2039" s="25">
        <v>127</v>
      </c>
      <c r="C2039" s="4" t="str">
        <f t="shared" si="42"/>
        <v>Social Infrastructure: Defence Services: Training FacilitiesNet zero</v>
      </c>
      <c r="D2039" s="4" t="s">
        <v>258</v>
      </c>
      <c r="E2039" s="4" t="s">
        <v>6</v>
      </c>
      <c r="F2039" s="4" t="s">
        <v>2086</v>
      </c>
      <c r="G2039" s="4"/>
      <c r="H2039" s="4"/>
      <c r="I2039" s="4"/>
      <c r="J2039" s="509">
        <v>1</v>
      </c>
    </row>
    <row r="2040" spans="1:10" ht="15" customHeight="1">
      <c r="A2040" s="4" t="s">
        <v>128</v>
      </c>
      <c r="B2040" s="25">
        <v>204</v>
      </c>
      <c r="C2040" s="4" t="str">
        <f t="shared" si="42"/>
        <v>Social Infrastructure: Education ServicesNet zero</v>
      </c>
      <c r="D2040" s="4" t="s">
        <v>259</v>
      </c>
      <c r="E2040" s="4" t="s">
        <v>6</v>
      </c>
      <c r="F2040" s="4" t="s">
        <v>2086</v>
      </c>
      <c r="G2040" s="4"/>
      <c r="H2040" s="4"/>
      <c r="I2040" s="4"/>
      <c r="J2040" s="509">
        <v>1</v>
      </c>
    </row>
    <row r="2041" spans="1:10" ht="15" customHeight="1">
      <c r="A2041" s="4" t="s">
        <v>128</v>
      </c>
      <c r="B2041" s="25">
        <v>191</v>
      </c>
      <c r="C2041" s="4" t="str">
        <f t="shared" si="42"/>
        <v>Social Infrastructure: Education Services: OtherNet zero</v>
      </c>
      <c r="D2041" s="4" t="s">
        <v>260</v>
      </c>
      <c r="E2041" s="4" t="s">
        <v>6</v>
      </c>
      <c r="F2041" s="4" t="s">
        <v>2086</v>
      </c>
      <c r="G2041" s="4"/>
      <c r="H2041" s="4"/>
      <c r="I2041" s="4"/>
      <c r="J2041" s="509">
        <v>1</v>
      </c>
    </row>
    <row r="2042" spans="1:10" ht="15" customHeight="1">
      <c r="A2042" s="4" t="s">
        <v>128</v>
      </c>
      <c r="B2042" s="25">
        <v>234</v>
      </c>
      <c r="C2042" s="4" t="str">
        <f t="shared" si="42"/>
        <v>Social Infrastructure: Education Services: Schools (Classes and Sports Facilities)Net zero</v>
      </c>
      <c r="D2042" s="4" t="s">
        <v>262</v>
      </c>
      <c r="E2042" s="4" t="s">
        <v>6</v>
      </c>
      <c r="F2042" s="4" t="s">
        <v>2086</v>
      </c>
      <c r="G2042" s="4"/>
      <c r="H2042" s="4"/>
      <c r="I2042" s="4"/>
      <c r="J2042" s="509">
        <v>1</v>
      </c>
    </row>
    <row r="2043" spans="1:10" ht="15" customHeight="1">
      <c r="A2043" s="4" t="s">
        <v>128</v>
      </c>
      <c r="B2043" s="25">
        <v>233</v>
      </c>
      <c r="C2043" s="4" t="str">
        <f t="shared" si="42"/>
        <v>Social Infrastructure: Education Services: Student AccommodationNet zero</v>
      </c>
      <c r="D2043" s="4" t="s">
        <v>263</v>
      </c>
      <c r="E2043" s="4" t="s">
        <v>6</v>
      </c>
      <c r="F2043" s="4" t="s">
        <v>2086</v>
      </c>
      <c r="G2043" s="4"/>
      <c r="H2043" s="4"/>
      <c r="I2043" s="4"/>
      <c r="J2043" s="509">
        <v>1</v>
      </c>
    </row>
    <row r="2044" spans="1:10" ht="15" customHeight="1">
      <c r="A2044" s="4" t="s">
        <v>128</v>
      </c>
      <c r="B2044" s="25">
        <v>110</v>
      </c>
      <c r="C2044" s="4" t="str">
        <f t="shared" si="42"/>
        <v>Social Infrastructure: Education Services: Universities (Classes, Labs, Administration Buildings)Net zero</v>
      </c>
      <c r="D2044" s="4" t="s">
        <v>264</v>
      </c>
      <c r="E2044" s="4" t="s">
        <v>6</v>
      </c>
      <c r="F2044" s="4" t="s">
        <v>2086</v>
      </c>
      <c r="G2044" s="4"/>
      <c r="H2044" s="4"/>
      <c r="I2044" s="4"/>
      <c r="J2044" s="509">
        <v>1</v>
      </c>
    </row>
    <row r="2045" spans="1:10" ht="15" customHeight="1">
      <c r="A2045" s="4" t="s">
        <v>128</v>
      </c>
      <c r="B2045" s="25">
        <v>128</v>
      </c>
      <c r="C2045" s="4" t="str">
        <f t="shared" si="42"/>
        <v>Social Infrastructure: Government ServicesNet zero</v>
      </c>
      <c r="D2045" s="4" t="s">
        <v>265</v>
      </c>
      <c r="E2045" s="4" t="s">
        <v>6</v>
      </c>
      <c r="F2045" s="4" t="s">
        <v>2086</v>
      </c>
      <c r="G2045" s="4"/>
      <c r="H2045" s="4"/>
      <c r="I2045" s="4"/>
      <c r="J2045" s="509">
        <v>1</v>
      </c>
    </row>
    <row r="2046" spans="1:10" ht="15" customHeight="1">
      <c r="A2046" s="4" t="s">
        <v>128</v>
      </c>
      <c r="B2046" s="25">
        <v>167</v>
      </c>
      <c r="C2046" s="4" t="str">
        <f t="shared" si="42"/>
        <v>Social Infrastructure: Government Services: Courts of JusticeNet zero</v>
      </c>
      <c r="D2046" s="4" t="s">
        <v>266</v>
      </c>
      <c r="E2046" s="4" t="s">
        <v>6</v>
      </c>
      <c r="F2046" s="4" t="s">
        <v>2086</v>
      </c>
      <c r="G2046" s="4"/>
      <c r="H2046" s="4"/>
      <c r="I2046" s="4"/>
      <c r="J2046" s="509">
        <v>1</v>
      </c>
    </row>
    <row r="2047" spans="1:10" ht="15" customHeight="1">
      <c r="A2047" s="4" t="s">
        <v>128</v>
      </c>
      <c r="B2047" s="25">
        <v>165</v>
      </c>
      <c r="C2047" s="4" t="str">
        <f t="shared" ref="C2047:C2110" si="43">CONCATENATE(D2047,F2047)</f>
        <v>Social Infrastructure: Government Services: Government Buildings and Office AccommodationNet zero</v>
      </c>
      <c r="D2047" s="4" t="s">
        <v>267</v>
      </c>
      <c r="E2047" s="4" t="s">
        <v>6</v>
      </c>
      <c r="F2047" s="4" t="s">
        <v>2086</v>
      </c>
      <c r="G2047" s="4"/>
      <c r="H2047" s="4"/>
      <c r="I2047" s="4"/>
      <c r="J2047" s="509">
        <v>1</v>
      </c>
    </row>
    <row r="2048" spans="1:10" ht="15" customHeight="1">
      <c r="A2048" s="4" t="s">
        <v>128</v>
      </c>
      <c r="B2048" s="25">
        <v>166</v>
      </c>
      <c r="C2048" s="4" t="str">
        <f t="shared" si="43"/>
        <v>Social Infrastructure: Government Services: OtherNet zero</v>
      </c>
      <c r="D2048" s="4" t="s">
        <v>268</v>
      </c>
      <c r="E2048" s="4" t="s">
        <v>6</v>
      </c>
      <c r="F2048" s="4" t="s">
        <v>2086</v>
      </c>
      <c r="G2048" s="4"/>
      <c r="H2048" s="4"/>
      <c r="I2048" s="4"/>
      <c r="J2048" s="509">
        <v>1</v>
      </c>
    </row>
    <row r="2049" spans="1:10" ht="15" customHeight="1">
      <c r="A2049" s="4" t="s">
        <v>128</v>
      </c>
      <c r="B2049" s="25">
        <v>213</v>
      </c>
      <c r="C2049" s="4" t="str">
        <f t="shared" si="43"/>
        <v>Social Infrastructure: Government Services: Police Stations and FacilitiesNet zero</v>
      </c>
      <c r="D2049" s="4" t="s">
        <v>270</v>
      </c>
      <c r="E2049" s="4" t="s">
        <v>6</v>
      </c>
      <c r="F2049" s="4" t="s">
        <v>2086</v>
      </c>
      <c r="G2049" s="4"/>
      <c r="H2049" s="4"/>
      <c r="I2049" s="4"/>
      <c r="J2049" s="509">
        <v>1</v>
      </c>
    </row>
    <row r="2050" spans="1:10" ht="15" customHeight="1">
      <c r="A2050" s="4" t="s">
        <v>128</v>
      </c>
      <c r="B2050" s="25">
        <v>129</v>
      </c>
      <c r="C2050" s="4" t="str">
        <f t="shared" si="43"/>
        <v>Social Infrastructure: Government Services: PrisonsNet zero</v>
      </c>
      <c r="D2050" s="4" t="s">
        <v>271</v>
      </c>
      <c r="E2050" s="4" t="s">
        <v>6</v>
      </c>
      <c r="F2050" s="4" t="s">
        <v>2086</v>
      </c>
      <c r="G2050" s="4"/>
      <c r="H2050" s="4"/>
      <c r="I2050" s="4"/>
      <c r="J2050" s="509">
        <v>1</v>
      </c>
    </row>
    <row r="2051" spans="1:10" ht="15" customHeight="1">
      <c r="A2051" s="4" t="s">
        <v>128</v>
      </c>
      <c r="B2051" s="25">
        <v>21</v>
      </c>
      <c r="C2051" s="4" t="str">
        <f t="shared" si="43"/>
        <v>Social Infrastructure: Government Services: Social AccommodationNet zero</v>
      </c>
      <c r="D2051" s="4" t="s">
        <v>272</v>
      </c>
      <c r="E2051" s="4" t="s">
        <v>6</v>
      </c>
      <c r="F2051" s="4" t="s">
        <v>2086</v>
      </c>
      <c r="G2051" s="4"/>
      <c r="H2051" s="4"/>
      <c r="I2051" s="4"/>
      <c r="J2051" s="509">
        <v>1</v>
      </c>
    </row>
    <row r="2052" spans="1:10" ht="15" customHeight="1">
      <c r="A2052" s="4" t="s">
        <v>128</v>
      </c>
      <c r="B2052" s="25">
        <v>35</v>
      </c>
      <c r="C2052" s="4" t="str">
        <f t="shared" si="43"/>
        <v>Social Infrastructure: Government Services: Street LightingNet zero</v>
      </c>
      <c r="D2052" s="4" t="s">
        <v>273</v>
      </c>
      <c r="E2052" s="4" t="s">
        <v>6</v>
      </c>
      <c r="F2052" s="4" t="s">
        <v>2086</v>
      </c>
      <c r="G2052" s="4"/>
      <c r="H2052" s="4"/>
      <c r="I2052" s="4"/>
      <c r="J2052" s="509">
        <v>2</v>
      </c>
    </row>
    <row r="2053" spans="1:10" ht="15" customHeight="1">
      <c r="A2053" s="4" t="s">
        <v>128</v>
      </c>
      <c r="B2053" s="25">
        <v>36</v>
      </c>
      <c r="C2053" s="4" t="str">
        <f t="shared" si="43"/>
        <v>Social Infrastructure: Health and Social Care ServicesNet zero</v>
      </c>
      <c r="D2053" s="4" t="s">
        <v>274</v>
      </c>
      <c r="E2053" s="4" t="s">
        <v>6</v>
      </c>
      <c r="F2053" s="4" t="s">
        <v>2086</v>
      </c>
      <c r="G2053" s="4"/>
      <c r="H2053" s="4"/>
      <c r="I2053" s="4"/>
      <c r="J2053" s="509">
        <v>1</v>
      </c>
    </row>
    <row r="2054" spans="1:10" ht="15" customHeight="1">
      <c r="A2054" s="4" t="s">
        <v>128</v>
      </c>
      <c r="B2054" s="25">
        <v>214</v>
      </c>
      <c r="C2054" s="4" t="str">
        <f t="shared" si="43"/>
        <v>Social Infrastructure: Health and Social Care Services: ClinicsNet zero</v>
      </c>
      <c r="D2054" s="4" t="s">
        <v>276</v>
      </c>
      <c r="E2054" s="4" t="s">
        <v>6</v>
      </c>
      <c r="F2054" s="4" t="s">
        <v>2086</v>
      </c>
      <c r="G2054" s="4"/>
      <c r="H2054" s="4"/>
      <c r="I2054" s="4"/>
      <c r="J2054" s="509">
        <v>1</v>
      </c>
    </row>
    <row r="2055" spans="1:10" ht="15" customHeight="1">
      <c r="A2055" s="4" t="s">
        <v>128</v>
      </c>
      <c r="B2055" s="25">
        <v>119</v>
      </c>
      <c r="C2055" s="4" t="str">
        <f t="shared" si="43"/>
        <v>Social Infrastructure: Health and Social Care Services: CrematoriumNet zero</v>
      </c>
      <c r="D2055" s="4" t="s">
        <v>278</v>
      </c>
      <c r="E2055" s="4"/>
      <c r="F2055" s="4" t="s">
        <v>2086</v>
      </c>
      <c r="G2055" s="4"/>
      <c r="H2055" s="4"/>
      <c r="I2055" s="4"/>
      <c r="J2055" s="509">
        <v>1</v>
      </c>
    </row>
    <row r="2056" spans="1:10" ht="15" customHeight="1">
      <c r="A2056" s="4" t="s">
        <v>128</v>
      </c>
      <c r="B2056" s="25">
        <v>11</v>
      </c>
      <c r="C2056" s="4" t="str">
        <f t="shared" si="43"/>
        <v>Social Infrastructure: Health and Social Care Services: HospitalsNet zero</v>
      </c>
      <c r="D2056" s="4" t="s">
        <v>280</v>
      </c>
      <c r="E2056" s="4" t="s">
        <v>6</v>
      </c>
      <c r="F2056" s="4" t="s">
        <v>2086</v>
      </c>
      <c r="G2056" s="4"/>
      <c r="H2056" s="4"/>
      <c r="I2056" s="4"/>
      <c r="J2056" s="509">
        <v>1</v>
      </c>
    </row>
    <row r="2057" spans="1:10" ht="15" customHeight="1">
      <c r="A2057" s="4" t="s">
        <v>128</v>
      </c>
      <c r="B2057" s="25">
        <v>37</v>
      </c>
      <c r="C2057" s="4" t="str">
        <f t="shared" si="43"/>
        <v>Social Infrastructure: Health and Social Care Services: OtherNet zero</v>
      </c>
      <c r="D2057" s="4" t="s">
        <v>281</v>
      </c>
      <c r="E2057" s="4" t="s">
        <v>6</v>
      </c>
      <c r="F2057" s="4" t="s">
        <v>2086</v>
      </c>
      <c r="G2057" s="4"/>
      <c r="H2057" s="4"/>
      <c r="I2057" s="4"/>
      <c r="J2057" s="509">
        <v>1</v>
      </c>
    </row>
    <row r="2058" spans="1:10" ht="15" customHeight="1">
      <c r="A2058" s="4" t="s">
        <v>128</v>
      </c>
      <c r="B2058" s="25">
        <v>38</v>
      </c>
      <c r="C2058" s="4" t="str">
        <f t="shared" si="43"/>
        <v>Social Infrastructure: Health and Social Care Services: Residential and Assisted LivingNet zero</v>
      </c>
      <c r="D2058" s="4" t="s">
        <v>282</v>
      </c>
      <c r="E2058" s="4" t="s">
        <v>6</v>
      </c>
      <c r="F2058" s="4" t="s">
        <v>2086</v>
      </c>
      <c r="G2058" s="4"/>
      <c r="H2058" s="4"/>
      <c r="I2058" s="4"/>
      <c r="J2058" s="509">
        <v>1</v>
      </c>
    </row>
    <row r="2059" spans="1:10" ht="15" customHeight="1">
      <c r="A2059" s="4" t="s">
        <v>128</v>
      </c>
      <c r="B2059" s="25">
        <v>19</v>
      </c>
      <c r="C2059" s="4" t="str">
        <f t="shared" si="43"/>
        <v>Social Infrastructure: Other: Net zero</v>
      </c>
      <c r="D2059" s="4" t="s">
        <v>769</v>
      </c>
      <c r="E2059" s="4" t="s">
        <v>6</v>
      </c>
      <c r="F2059" s="4" t="s">
        <v>2086</v>
      </c>
      <c r="G2059" s="4"/>
      <c r="H2059" s="4"/>
      <c r="I2059" s="4"/>
      <c r="J2059" s="509">
        <v>1</v>
      </c>
    </row>
    <row r="2060" spans="1:10" ht="15" customHeight="1">
      <c r="A2060" s="4" t="s">
        <v>128</v>
      </c>
      <c r="B2060" s="25">
        <v>218</v>
      </c>
      <c r="C2060" s="4" t="str">
        <f t="shared" si="43"/>
        <v>Social Infrastructure: Recreational FacilitiesNet zero</v>
      </c>
      <c r="D2060" s="4" t="s">
        <v>285</v>
      </c>
      <c r="E2060" s="4" t="s">
        <v>6</v>
      </c>
      <c r="F2060" s="4" t="s">
        <v>2086</v>
      </c>
      <c r="G2060" s="4"/>
      <c r="H2060" s="4"/>
      <c r="I2060" s="4"/>
      <c r="J2060" s="509">
        <v>1</v>
      </c>
    </row>
    <row r="2061" spans="1:10" ht="15" customHeight="1">
      <c r="A2061" s="4" t="s">
        <v>128</v>
      </c>
      <c r="B2061" s="25">
        <v>215</v>
      </c>
      <c r="C2061" s="4" t="str">
        <f t="shared" si="43"/>
        <v>Social Infrastructure: Recreational Facilities: Amusement ParksNet zero</v>
      </c>
      <c r="D2061" s="4" t="s">
        <v>286</v>
      </c>
      <c r="E2061" s="4" t="s">
        <v>6</v>
      </c>
      <c r="F2061" s="4" t="s">
        <v>2086</v>
      </c>
      <c r="G2061" s="4"/>
      <c r="H2061" s="4"/>
      <c r="I2061" s="4"/>
      <c r="J2061" s="509">
        <v>1</v>
      </c>
    </row>
    <row r="2062" spans="1:10" ht="15" customHeight="1">
      <c r="A2062" s="4" t="s">
        <v>128</v>
      </c>
      <c r="B2062" s="25">
        <v>237</v>
      </c>
      <c r="C2062" s="4" t="str">
        <f t="shared" si="43"/>
        <v>Social Infrastructure: Recreational Facilities: Arts, Libraries and MuseumsNet zero</v>
      </c>
      <c r="D2062" s="4" t="s">
        <v>288</v>
      </c>
      <c r="E2062" s="4" t="s">
        <v>6</v>
      </c>
      <c r="F2062" s="4" t="s">
        <v>2086</v>
      </c>
      <c r="G2062" s="4"/>
      <c r="H2062" s="4"/>
      <c r="I2062" s="4"/>
      <c r="J2062" s="509">
        <v>1</v>
      </c>
    </row>
    <row r="2063" spans="1:10" ht="15" customHeight="1">
      <c r="A2063" s="4" t="s">
        <v>128</v>
      </c>
      <c r="B2063" s="25">
        <v>238</v>
      </c>
      <c r="C2063" s="4" t="str">
        <f t="shared" si="43"/>
        <v>Social Infrastructure: Recreational Facilities: Convention and Exhibition CentersNet zero</v>
      </c>
      <c r="D2063" s="4" t="s">
        <v>289</v>
      </c>
      <c r="E2063" s="4" t="s">
        <v>6</v>
      </c>
      <c r="F2063" s="4" t="s">
        <v>2086</v>
      </c>
      <c r="G2063" s="4"/>
      <c r="H2063" s="4"/>
      <c r="I2063" s="4"/>
      <c r="J2063" s="509">
        <v>1</v>
      </c>
    </row>
    <row r="2064" spans="1:10" ht="15" customHeight="1">
      <c r="A2064" s="4" t="s">
        <v>128</v>
      </c>
      <c r="B2064" s="25">
        <v>239</v>
      </c>
      <c r="C2064" s="4" t="str">
        <f t="shared" si="43"/>
        <v>Social Infrastructure: Recreational Facilities: OtherNet zero</v>
      </c>
      <c r="D2064" s="4" t="s">
        <v>291</v>
      </c>
      <c r="E2064" s="4" t="s">
        <v>6</v>
      </c>
      <c r="F2064" s="4" t="s">
        <v>2086</v>
      </c>
      <c r="G2064" s="4"/>
      <c r="H2064" s="4"/>
      <c r="I2064" s="4"/>
      <c r="J2064" s="509">
        <v>1</v>
      </c>
    </row>
    <row r="2065" spans="1:10" ht="15" customHeight="1">
      <c r="A2065" s="4" t="s">
        <v>128</v>
      </c>
      <c r="B2065" s="25">
        <v>240</v>
      </c>
      <c r="C2065" s="4" t="str">
        <f t="shared" si="43"/>
        <v>Social Infrastructure: Recreational Facilities: Public Parks and gardensNet zero</v>
      </c>
      <c r="D2065" s="4" t="s">
        <v>292</v>
      </c>
      <c r="E2065" s="4" t="s">
        <v>6</v>
      </c>
      <c r="F2065" s="4" t="s">
        <v>2086</v>
      </c>
      <c r="G2065" s="4"/>
      <c r="H2065" s="4"/>
      <c r="I2065" s="4"/>
      <c r="J2065" s="509">
        <v>1</v>
      </c>
    </row>
    <row r="2066" spans="1:10" ht="15" customHeight="1">
      <c r="A2066" s="4" t="s">
        <v>128</v>
      </c>
      <c r="B2066" s="25">
        <v>220</v>
      </c>
      <c r="C2066" s="4" t="str">
        <f t="shared" si="43"/>
        <v>Social Infrastructure: Recreational Facilities: Stadiums and Sports CentersNet zero</v>
      </c>
      <c r="D2066" s="4" t="s">
        <v>293</v>
      </c>
      <c r="E2066" s="4" t="s">
        <v>6</v>
      </c>
      <c r="F2066" s="4" t="s">
        <v>2086</v>
      </c>
      <c r="G2066" s="4"/>
      <c r="H2066" s="4"/>
      <c r="I2066" s="4"/>
      <c r="J2066" s="509">
        <v>1</v>
      </c>
    </row>
    <row r="2067" spans="1:10" ht="15" customHeight="1">
      <c r="A2067" s="4" t="s">
        <v>128</v>
      </c>
      <c r="B2067" s="25">
        <v>216</v>
      </c>
      <c r="C2067" s="4" t="str">
        <f t="shared" si="43"/>
        <v>TransportNet zero</v>
      </c>
      <c r="D2067" s="4" t="s">
        <v>294</v>
      </c>
      <c r="E2067" s="4" t="s">
        <v>6</v>
      </c>
      <c r="F2067" s="4" t="s">
        <v>2086</v>
      </c>
      <c r="G2067" s="4"/>
      <c r="H2067" s="4"/>
      <c r="I2067" s="4"/>
      <c r="J2067" s="509">
        <v>1</v>
      </c>
    </row>
    <row r="2068" spans="1:10" ht="15" customHeight="1">
      <c r="A2068" s="4" t="s">
        <v>128</v>
      </c>
      <c r="B2068" s="25">
        <v>235</v>
      </c>
      <c r="C2068" s="4" t="str">
        <f t="shared" si="43"/>
        <v>Transport: Airport CompaniesNet zero</v>
      </c>
      <c r="D2068" s="4" t="s">
        <v>296</v>
      </c>
      <c r="E2068" s="4" t="s">
        <v>6</v>
      </c>
      <c r="F2068" s="4" t="s">
        <v>2086</v>
      </c>
      <c r="G2068" s="4"/>
      <c r="H2068" s="4"/>
      <c r="I2068" s="4"/>
      <c r="J2068" s="509">
        <v>1</v>
      </c>
    </row>
    <row r="2069" spans="1:10" ht="15" customHeight="1">
      <c r="A2069" s="4" t="s">
        <v>128</v>
      </c>
      <c r="B2069" s="25">
        <v>236</v>
      </c>
      <c r="C2069" s="4" t="str">
        <f t="shared" si="43"/>
        <v>Transport: Airport Companies: AirportNet zero</v>
      </c>
      <c r="D2069" s="4" t="s">
        <v>297</v>
      </c>
      <c r="E2069" s="4" t="s">
        <v>6</v>
      </c>
      <c r="F2069" s="4" t="s">
        <v>2086</v>
      </c>
      <c r="G2069" s="4"/>
      <c r="H2069" s="4"/>
      <c r="I2069" s="4"/>
      <c r="J2069" s="509">
        <v>1</v>
      </c>
    </row>
    <row r="2070" spans="1:10" ht="15" customHeight="1">
      <c r="A2070" s="4" t="s">
        <v>128</v>
      </c>
      <c r="B2070" s="25">
        <v>219</v>
      </c>
      <c r="C2070" s="4" t="str">
        <f t="shared" si="43"/>
        <v>Transport: Airport Companies: OtherNet zero</v>
      </c>
      <c r="D2070" s="4" t="s">
        <v>298</v>
      </c>
      <c r="E2070" s="4" t="s">
        <v>6</v>
      </c>
      <c r="F2070" s="4" t="s">
        <v>2086</v>
      </c>
      <c r="G2070" s="4"/>
      <c r="H2070" s="4"/>
      <c r="I2070" s="4"/>
      <c r="J2070" s="509">
        <v>1</v>
      </c>
    </row>
    <row r="2071" spans="1:10" ht="15" customHeight="1">
      <c r="A2071" s="4" t="s">
        <v>128</v>
      </c>
      <c r="B2071" s="25">
        <v>124</v>
      </c>
      <c r="C2071" s="4" t="str">
        <f t="shared" si="43"/>
        <v>Transport: Car Park CompaniesNet zero</v>
      </c>
      <c r="D2071" s="4" t="s">
        <v>300</v>
      </c>
      <c r="E2071" s="4" t="s">
        <v>6</v>
      </c>
      <c r="F2071" s="4" t="s">
        <v>2086</v>
      </c>
      <c r="G2071" s="4"/>
      <c r="H2071" s="4"/>
      <c r="I2071" s="4"/>
      <c r="J2071" s="509">
        <v>1</v>
      </c>
    </row>
    <row r="2072" spans="1:10" ht="15" customHeight="1">
      <c r="A2072" s="4" t="s">
        <v>128</v>
      </c>
      <c r="B2072" s="25">
        <v>27</v>
      </c>
      <c r="C2072" s="4" t="str">
        <f t="shared" si="43"/>
        <v>Transport: Car Park Companies: Car ParkNet zero</v>
      </c>
      <c r="D2072" s="4" t="s">
        <v>301</v>
      </c>
      <c r="E2072" s="4" t="s">
        <v>6</v>
      </c>
      <c r="F2072" s="4" t="s">
        <v>2086</v>
      </c>
      <c r="G2072" s="4"/>
      <c r="H2072" s="4"/>
      <c r="I2072" s="4"/>
      <c r="J2072" s="509">
        <v>1</v>
      </c>
    </row>
    <row r="2073" spans="1:10" ht="15" customHeight="1">
      <c r="A2073" s="4" t="s">
        <v>128</v>
      </c>
      <c r="B2073" s="25">
        <v>23</v>
      </c>
      <c r="C2073" s="4" t="str">
        <f t="shared" si="43"/>
        <v>Transport: Car Park Companies: OtherNet zero</v>
      </c>
      <c r="D2073" s="4" t="s">
        <v>302</v>
      </c>
      <c r="E2073" s="4" t="s">
        <v>6</v>
      </c>
      <c r="F2073" s="4" t="s">
        <v>2086</v>
      </c>
      <c r="G2073" s="4"/>
      <c r="H2073" s="4"/>
      <c r="I2073" s="4"/>
      <c r="J2073" s="509">
        <v>1</v>
      </c>
    </row>
    <row r="2074" spans="1:10" ht="15" customHeight="1">
      <c r="A2074" s="4" t="s">
        <v>128</v>
      </c>
      <c r="B2074" s="25">
        <v>31</v>
      </c>
      <c r="C2074" s="4" t="str">
        <f t="shared" si="43"/>
        <v>Transport: Other: Net zero</v>
      </c>
      <c r="D2074" s="4" t="s">
        <v>770</v>
      </c>
      <c r="E2074" s="4" t="s">
        <v>6</v>
      </c>
      <c r="F2074" s="4" t="s">
        <v>2086</v>
      </c>
      <c r="G2074" s="4"/>
      <c r="H2074" s="4"/>
      <c r="I2074" s="4"/>
      <c r="J2074" s="509">
        <v>1</v>
      </c>
    </row>
    <row r="2075" spans="1:10" ht="15" customHeight="1">
      <c r="A2075" s="4" t="s">
        <v>128</v>
      </c>
      <c r="B2075" s="25">
        <v>217</v>
      </c>
      <c r="C2075" s="4" t="str">
        <f t="shared" si="43"/>
        <v>Transport: Other TransportNet zero</v>
      </c>
      <c r="D2075" s="4" t="s">
        <v>303</v>
      </c>
      <c r="E2075" s="4" t="s">
        <v>6</v>
      </c>
      <c r="F2075" s="4" t="s">
        <v>2086</v>
      </c>
      <c r="G2075" s="4"/>
      <c r="H2075" s="4"/>
      <c r="I2075" s="4"/>
      <c r="J2075" s="509">
        <v>1</v>
      </c>
    </row>
    <row r="2076" spans="1:10" ht="15" customHeight="1">
      <c r="A2076" s="4" t="s">
        <v>128</v>
      </c>
      <c r="B2076" s="25">
        <v>206</v>
      </c>
      <c r="C2076" s="4" t="str">
        <f t="shared" si="43"/>
        <v>Transport: Water Transport Companies: Inland Water TransportNet zero</v>
      </c>
      <c r="D2076" s="4" t="s">
        <v>2076</v>
      </c>
      <c r="E2076" s="4" t="s">
        <v>6</v>
      </c>
      <c r="F2076" s="4" t="s">
        <v>2086</v>
      </c>
      <c r="G2076" s="4"/>
      <c r="H2076" s="4"/>
      <c r="I2076" s="4"/>
      <c r="J2076" s="509">
        <v>1</v>
      </c>
    </row>
    <row r="2077" spans="1:10" ht="15" customHeight="1">
      <c r="A2077" s="4" t="s">
        <v>128</v>
      </c>
      <c r="B2077" s="25">
        <v>122</v>
      </c>
      <c r="C2077" s="4" t="str">
        <f t="shared" si="43"/>
        <v>Transport: Other Transport: IntermodalNet zero</v>
      </c>
      <c r="D2077" s="4" t="s">
        <v>304</v>
      </c>
      <c r="E2077" s="4" t="s">
        <v>6</v>
      </c>
      <c r="F2077" s="4" t="s">
        <v>2086</v>
      </c>
      <c r="G2077" s="4"/>
      <c r="H2077" s="4"/>
      <c r="I2077" s="4"/>
      <c r="J2077" s="509">
        <v>1</v>
      </c>
    </row>
    <row r="2078" spans="1:10" ht="15" customHeight="1">
      <c r="A2078" s="4" t="s">
        <v>128</v>
      </c>
      <c r="B2078" s="25">
        <v>140</v>
      </c>
      <c r="C2078" s="4" t="str">
        <f t="shared" si="43"/>
        <v>Transport: Other Transport: OtherNet zero</v>
      </c>
      <c r="D2078" s="4" t="s">
        <v>305</v>
      </c>
      <c r="E2078" s="4" t="s">
        <v>6</v>
      </c>
      <c r="F2078" s="4" t="s">
        <v>2086</v>
      </c>
      <c r="G2078" s="4"/>
      <c r="H2078" s="4"/>
      <c r="I2078" s="4"/>
      <c r="J2078" s="509">
        <v>1</v>
      </c>
    </row>
    <row r="2079" spans="1:10" ht="15" customHeight="1">
      <c r="A2079" s="4" t="s">
        <v>128</v>
      </c>
      <c r="B2079" s="25">
        <v>16</v>
      </c>
      <c r="C2079" s="4" t="str">
        <f t="shared" si="43"/>
        <v>Transport: Other Transport: Sea and Coastal ShippingNet zero</v>
      </c>
      <c r="D2079" s="4" t="s">
        <v>48</v>
      </c>
      <c r="E2079" s="4" t="s">
        <v>6</v>
      </c>
      <c r="F2079" s="4" t="s">
        <v>2086</v>
      </c>
      <c r="G2079" s="4"/>
      <c r="H2079" s="4"/>
      <c r="I2079" s="4"/>
      <c r="J2079" s="509">
        <v>1</v>
      </c>
    </row>
    <row r="2080" spans="1:10" ht="15" customHeight="1">
      <c r="A2080" s="4" t="s">
        <v>128</v>
      </c>
      <c r="B2080" s="25">
        <v>221</v>
      </c>
      <c r="C2080" s="4" t="str">
        <f t="shared" si="43"/>
        <v>Transport: Port CompaniesNet zero</v>
      </c>
      <c r="D2080" s="4" t="s">
        <v>306</v>
      </c>
      <c r="E2080" s="4" t="s">
        <v>6</v>
      </c>
      <c r="F2080" s="4" t="s">
        <v>2086</v>
      </c>
      <c r="G2080" s="4"/>
      <c r="H2080" s="4"/>
      <c r="I2080" s="4"/>
      <c r="J2080" s="509">
        <v>1</v>
      </c>
    </row>
    <row r="2081" spans="1:10" ht="15" customHeight="1">
      <c r="A2081" s="4" t="s">
        <v>128</v>
      </c>
      <c r="B2081" s="25">
        <v>141</v>
      </c>
      <c r="C2081" s="4" t="str">
        <f t="shared" si="43"/>
        <v>Transport: Port Companies: Bulk Goods PortNet zero</v>
      </c>
      <c r="D2081" s="4" t="s">
        <v>307</v>
      </c>
      <c r="E2081" s="4" t="s">
        <v>6</v>
      </c>
      <c r="F2081" s="4" t="s">
        <v>2086</v>
      </c>
      <c r="G2081" s="4"/>
      <c r="H2081" s="4"/>
      <c r="I2081" s="4"/>
      <c r="J2081" s="509">
        <v>1</v>
      </c>
    </row>
    <row r="2082" spans="1:10" ht="15" customHeight="1">
      <c r="A2082" s="4" t="s">
        <v>128</v>
      </c>
      <c r="B2082" s="25">
        <v>17</v>
      </c>
      <c r="C2082" s="4" t="str">
        <f t="shared" si="43"/>
        <v>Transport: Port Companies: Container PortNet zero</v>
      </c>
      <c r="D2082" s="4" t="s">
        <v>308</v>
      </c>
      <c r="E2082" s="4" t="s">
        <v>6</v>
      </c>
      <c r="F2082" s="4" t="s">
        <v>2086</v>
      </c>
      <c r="G2082" s="4"/>
      <c r="H2082" s="4"/>
      <c r="I2082" s="4"/>
      <c r="J2082" s="509">
        <v>1</v>
      </c>
    </row>
    <row r="2083" spans="1:10" ht="15" customHeight="1">
      <c r="A2083" s="4" t="s">
        <v>128</v>
      </c>
      <c r="B2083" s="25">
        <v>222</v>
      </c>
      <c r="C2083" s="4" t="str">
        <f t="shared" si="43"/>
        <v>Transport: Port Companies: Landlord PortNet zero</v>
      </c>
      <c r="D2083" s="464" t="s">
        <v>309</v>
      </c>
      <c r="E2083" s="4"/>
      <c r="F2083" s="4" t="s">
        <v>2086</v>
      </c>
      <c r="G2083" s="4"/>
      <c r="H2083" s="4"/>
      <c r="I2083" s="4"/>
      <c r="J2083" s="509">
        <v>1</v>
      </c>
    </row>
    <row r="2084" spans="1:10" ht="15" customHeight="1">
      <c r="A2084" s="4" t="s">
        <v>128</v>
      </c>
      <c r="B2084" s="25">
        <v>142</v>
      </c>
      <c r="C2084" s="4" t="str">
        <f t="shared" si="43"/>
        <v>Transport: Port Companies: Other PortNet zero</v>
      </c>
      <c r="D2084" s="4" t="s">
        <v>310</v>
      </c>
      <c r="E2084" s="4" t="s">
        <v>6</v>
      </c>
      <c r="F2084" s="4" t="s">
        <v>2086</v>
      </c>
      <c r="G2084" s="4"/>
      <c r="H2084" s="4"/>
      <c r="I2084" s="4"/>
      <c r="J2084" s="509">
        <v>1</v>
      </c>
    </row>
    <row r="2085" spans="1:10" ht="15" customHeight="1">
      <c r="A2085" s="4" t="s">
        <v>128</v>
      </c>
      <c r="B2085" s="25">
        <v>187</v>
      </c>
      <c r="C2085" s="4" t="str">
        <f t="shared" si="43"/>
        <v>Transport: Port Companies: Tool PortNet zero</v>
      </c>
      <c r="D2085" s="4" t="s">
        <v>311</v>
      </c>
      <c r="E2085" s="4" t="s">
        <v>6</v>
      </c>
      <c r="F2085" s="4" t="s">
        <v>2086</v>
      </c>
      <c r="G2085" s="4"/>
      <c r="H2085" s="4"/>
      <c r="I2085" s="4"/>
      <c r="J2085" s="509">
        <v>1</v>
      </c>
    </row>
    <row r="2086" spans="1:10" ht="15" customHeight="1">
      <c r="A2086" s="4" t="s">
        <v>128</v>
      </c>
      <c r="B2086" s="25">
        <v>223</v>
      </c>
      <c r="C2086" s="4" t="str">
        <f t="shared" si="43"/>
        <v>Transport: Rail CompaniesNet zero</v>
      </c>
      <c r="D2086" s="4" t="s">
        <v>312</v>
      </c>
      <c r="E2086" s="4" t="s">
        <v>6</v>
      </c>
      <c r="F2086" s="4" t="s">
        <v>2086</v>
      </c>
      <c r="G2086" s="4"/>
      <c r="H2086" s="4"/>
      <c r="I2086" s="4"/>
      <c r="J2086" s="509">
        <v>1</v>
      </c>
    </row>
    <row r="2087" spans="1:10" ht="15" customHeight="1">
      <c r="A2087" s="4" t="s">
        <v>128</v>
      </c>
      <c r="B2087" s="25">
        <v>24</v>
      </c>
      <c r="C2087" s="4" t="str">
        <f t="shared" si="43"/>
        <v>Transport: Rail Companies: Freight Rail Rolling StockNet zero</v>
      </c>
      <c r="D2087" s="4" t="s">
        <v>313</v>
      </c>
      <c r="E2087" s="4"/>
      <c r="F2087" s="4" t="s">
        <v>2086</v>
      </c>
      <c r="G2087" s="4"/>
      <c r="H2087" s="4"/>
      <c r="I2087" s="4"/>
      <c r="J2087" s="509">
        <v>1</v>
      </c>
    </row>
    <row r="2088" spans="1:10" ht="15" customHeight="1">
      <c r="A2088" s="4" t="s">
        <v>128</v>
      </c>
      <c r="B2088" s="25">
        <v>225</v>
      </c>
      <c r="C2088" s="4" t="str">
        <f t="shared" si="43"/>
        <v>Transport: Rail Companies: Heavy Rail LinesNet zero</v>
      </c>
      <c r="D2088" s="4" t="s">
        <v>314</v>
      </c>
      <c r="E2088" s="4" t="s">
        <v>6</v>
      </c>
      <c r="F2088" s="4" t="s">
        <v>2086</v>
      </c>
      <c r="G2088" s="4"/>
      <c r="H2088" s="4"/>
      <c r="I2088" s="4"/>
      <c r="J2088" s="509">
        <v>1</v>
      </c>
    </row>
    <row r="2089" spans="1:10" ht="15" customHeight="1">
      <c r="A2089" s="4" t="s">
        <v>128</v>
      </c>
      <c r="B2089" s="25">
        <v>210</v>
      </c>
      <c r="C2089" s="4" t="str">
        <f t="shared" si="43"/>
        <v>Transport: Rail Companies: High Speed Rail LinesNet zero</v>
      </c>
      <c r="D2089" s="4" t="s">
        <v>316</v>
      </c>
      <c r="E2089" s="4"/>
      <c r="F2089" s="4" t="s">
        <v>2086</v>
      </c>
      <c r="G2089" s="4"/>
      <c r="H2089" s="4"/>
      <c r="I2089" s="4"/>
      <c r="J2089" s="509">
        <v>1</v>
      </c>
    </row>
    <row r="2090" spans="1:10" ht="15" customHeight="1">
      <c r="A2090" s="4" t="s">
        <v>128</v>
      </c>
      <c r="B2090" s="25">
        <v>144</v>
      </c>
      <c r="C2090" s="4" t="str">
        <f t="shared" si="43"/>
        <v>Transport: Rail Companies: OtherNet zero</v>
      </c>
      <c r="D2090" s="4" t="s">
        <v>317</v>
      </c>
      <c r="E2090" s="4" t="s">
        <v>6</v>
      </c>
      <c r="F2090" s="4" t="s">
        <v>2086</v>
      </c>
      <c r="G2090" s="4"/>
      <c r="H2090" s="4"/>
      <c r="I2090" s="4"/>
      <c r="J2090" s="509">
        <v>1</v>
      </c>
    </row>
    <row r="2091" spans="1:10" ht="15" customHeight="1">
      <c r="A2091" s="4" t="s">
        <v>128</v>
      </c>
      <c r="B2091" s="25">
        <v>108</v>
      </c>
      <c r="C2091" s="4" t="str">
        <f t="shared" si="43"/>
        <v>Transport: Rail Companies: Passenger Rail Rolling StockNet zero</v>
      </c>
      <c r="D2091" s="4" t="s">
        <v>319</v>
      </c>
      <c r="E2091" s="4"/>
      <c r="F2091" s="4" t="s">
        <v>2086</v>
      </c>
      <c r="G2091" s="4"/>
      <c r="H2091" s="4"/>
      <c r="I2091" s="4"/>
      <c r="J2091" s="509">
        <v>1</v>
      </c>
    </row>
    <row r="2092" spans="1:10" ht="15" customHeight="1">
      <c r="A2092" s="4" t="s">
        <v>128</v>
      </c>
      <c r="B2092" s="25">
        <v>224</v>
      </c>
      <c r="C2092" s="4" t="str">
        <f t="shared" si="43"/>
        <v>Transport: Rail Companies: Rail FreightNet zero</v>
      </c>
      <c r="D2092" s="4" t="s">
        <v>320</v>
      </c>
      <c r="E2092" s="4" t="s">
        <v>6</v>
      </c>
      <c r="F2092" s="4" t="s">
        <v>2086</v>
      </c>
      <c r="G2092" s="4"/>
      <c r="H2092" s="4"/>
      <c r="I2092" s="4"/>
      <c r="J2092" s="509">
        <v>1</v>
      </c>
    </row>
    <row r="2093" spans="1:10" ht="15" customHeight="1">
      <c r="A2093" s="4" t="s">
        <v>128</v>
      </c>
      <c r="B2093" s="25">
        <v>205</v>
      </c>
      <c r="C2093" s="4" t="str">
        <f t="shared" si="43"/>
        <v>Transport: Road CompaniesNet zero</v>
      </c>
      <c r="D2093" s="4" t="s">
        <v>321</v>
      </c>
      <c r="E2093" s="4" t="s">
        <v>6</v>
      </c>
      <c r="F2093" s="4" t="s">
        <v>2086</v>
      </c>
      <c r="G2093" s="4"/>
      <c r="H2093" s="4"/>
      <c r="I2093" s="4"/>
      <c r="J2093" s="509">
        <v>1</v>
      </c>
    </row>
    <row r="2094" spans="1:10" ht="15" customHeight="1">
      <c r="A2094" s="4" t="s">
        <v>128</v>
      </c>
      <c r="B2094" s="25">
        <v>118</v>
      </c>
      <c r="C2094" s="4" t="str">
        <f t="shared" si="43"/>
        <v>Transport: Road Companies: Dual-Carriage Way RoadsNet zero</v>
      </c>
      <c r="D2094" s="4" t="s">
        <v>322</v>
      </c>
      <c r="E2094" s="4" t="s">
        <v>6</v>
      </c>
      <c r="F2094" s="4" t="s">
        <v>2086</v>
      </c>
      <c r="G2094" s="4"/>
      <c r="H2094" s="4"/>
      <c r="I2094" s="4"/>
      <c r="J2094" s="509">
        <v>1</v>
      </c>
    </row>
    <row r="2095" spans="1:10" ht="15" customHeight="1">
      <c r="A2095" s="4" t="s">
        <v>128</v>
      </c>
      <c r="B2095" s="25">
        <v>145</v>
      </c>
      <c r="C2095" s="4" t="str">
        <f t="shared" si="43"/>
        <v>Transport: Road Companies: Motorway NetworkNet zero</v>
      </c>
      <c r="D2095" s="4" t="s">
        <v>323</v>
      </c>
      <c r="E2095" s="4" t="s">
        <v>6</v>
      </c>
      <c r="F2095" s="4" t="s">
        <v>2086</v>
      </c>
      <c r="G2095" s="4"/>
      <c r="H2095" s="4"/>
      <c r="I2095" s="4"/>
      <c r="J2095" s="509">
        <v>1</v>
      </c>
    </row>
    <row r="2096" spans="1:10" ht="15" customHeight="1">
      <c r="A2096" s="4" t="s">
        <v>128</v>
      </c>
      <c r="B2096" s="25">
        <v>13</v>
      </c>
      <c r="C2096" s="4" t="str">
        <f t="shared" si="43"/>
        <v>Transport: Road Companies: MotorwaysNet zero</v>
      </c>
      <c r="D2096" s="4" t="s">
        <v>324</v>
      </c>
      <c r="E2096" s="4" t="s">
        <v>6</v>
      </c>
      <c r="F2096" s="4" t="s">
        <v>2086</v>
      </c>
      <c r="G2096" s="4"/>
      <c r="H2096" s="4"/>
      <c r="I2096" s="4"/>
      <c r="J2096" s="509">
        <v>1</v>
      </c>
    </row>
    <row r="2097" spans="1:10" ht="15" customHeight="1">
      <c r="A2097" s="4" t="s">
        <v>128</v>
      </c>
      <c r="B2097" s="25">
        <v>194</v>
      </c>
      <c r="C2097" s="4" t="str">
        <f t="shared" si="43"/>
        <v>Transport: Road Companies: OtherNet zero</v>
      </c>
      <c r="D2097" s="4" t="s">
        <v>325</v>
      </c>
      <c r="E2097" s="4" t="s">
        <v>6</v>
      </c>
      <c r="F2097" s="4" t="s">
        <v>2086</v>
      </c>
      <c r="G2097" s="4"/>
      <c r="H2097" s="4"/>
      <c r="I2097" s="4"/>
      <c r="J2097" s="509">
        <v>1</v>
      </c>
    </row>
    <row r="2098" spans="1:10" ht="15" customHeight="1">
      <c r="A2098" s="4" t="s">
        <v>128</v>
      </c>
      <c r="B2098" s="25">
        <v>15</v>
      </c>
      <c r="C2098" s="4" t="str">
        <f t="shared" si="43"/>
        <v>Transport: Road Companies: Stand-Alone BridgesNet zero</v>
      </c>
      <c r="D2098" s="4" t="s">
        <v>326</v>
      </c>
      <c r="E2098" s="4" t="s">
        <v>6</v>
      </c>
      <c r="F2098" s="4" t="s">
        <v>2086</v>
      </c>
      <c r="G2098" s="4"/>
      <c r="H2098" s="4"/>
      <c r="I2098" s="4"/>
      <c r="J2098" s="509">
        <v>1</v>
      </c>
    </row>
    <row r="2099" spans="1:10" ht="15" customHeight="1">
      <c r="A2099" s="4" t="s">
        <v>128</v>
      </c>
      <c r="B2099" s="25">
        <v>43</v>
      </c>
      <c r="C2099" s="4" t="str">
        <f t="shared" si="43"/>
        <v>Transport: Road Companies: Stand-Alone TunnelsNet zero</v>
      </c>
      <c r="D2099" s="4" t="s">
        <v>327</v>
      </c>
      <c r="E2099" s="4" t="s">
        <v>6</v>
      </c>
      <c r="F2099" s="4" t="s">
        <v>2086</v>
      </c>
      <c r="G2099" s="4"/>
      <c r="H2099" s="4"/>
      <c r="I2099" s="4"/>
      <c r="J2099" s="509">
        <v>1</v>
      </c>
    </row>
    <row r="2100" spans="1:10" ht="15" customHeight="1">
      <c r="A2100" s="4" t="s">
        <v>128</v>
      </c>
      <c r="B2100" s="25">
        <v>192</v>
      </c>
      <c r="C2100" s="4" t="str">
        <f t="shared" si="43"/>
        <v>Transport: Urban Commuter CompaniesNet zero</v>
      </c>
      <c r="D2100" s="4" t="s">
        <v>328</v>
      </c>
      <c r="E2100" s="4" t="s">
        <v>6</v>
      </c>
      <c r="F2100" s="4" t="s">
        <v>2086</v>
      </c>
      <c r="G2100" s="4"/>
      <c r="H2100" s="4"/>
      <c r="I2100" s="4"/>
      <c r="J2100" s="509">
        <v>1</v>
      </c>
    </row>
    <row r="2101" spans="1:10" ht="15" customHeight="1">
      <c r="A2101" s="4" t="s">
        <v>128</v>
      </c>
      <c r="B2101" s="25">
        <v>44</v>
      </c>
      <c r="C2101" s="4" t="str">
        <f t="shared" si="43"/>
        <v>Transport: Urban Commuter Companies: Bus TransportationNet zero</v>
      </c>
      <c r="D2101" s="4" t="s">
        <v>329</v>
      </c>
      <c r="E2101" s="4" t="s">
        <v>6</v>
      </c>
      <c r="F2101" s="4" t="s">
        <v>2086</v>
      </c>
      <c r="G2101" s="4"/>
      <c r="H2101" s="4"/>
      <c r="I2101" s="4"/>
      <c r="J2101" s="509">
        <v>1</v>
      </c>
    </row>
    <row r="2102" spans="1:10" ht="15" customHeight="1">
      <c r="A2102" s="4" t="s">
        <v>128</v>
      </c>
      <c r="B2102" s="25">
        <v>123</v>
      </c>
      <c r="C2102" s="4" t="str">
        <f t="shared" si="43"/>
        <v>Transport: Urban Commuter Companies: OtherNet zero</v>
      </c>
      <c r="D2102" s="4" t="s">
        <v>330</v>
      </c>
      <c r="E2102" s="4" t="s">
        <v>6</v>
      </c>
      <c r="F2102" s="4" t="s">
        <v>2086</v>
      </c>
      <c r="G2102" s="4"/>
      <c r="H2102" s="4"/>
      <c r="I2102" s="4"/>
      <c r="J2102" s="509">
        <v>1</v>
      </c>
    </row>
    <row r="2103" spans="1:10" ht="15" customHeight="1">
      <c r="A2103" s="4" t="s">
        <v>128</v>
      </c>
      <c r="B2103" s="25">
        <v>146</v>
      </c>
      <c r="C2103" s="4" t="str">
        <f t="shared" si="43"/>
        <v>Transport: Urban Commuter Companies: Overground Mass TransitNet zero</v>
      </c>
      <c r="D2103" s="4" t="s">
        <v>331</v>
      </c>
      <c r="E2103" s="4" t="s">
        <v>6</v>
      </c>
      <c r="F2103" s="4" t="s">
        <v>2086</v>
      </c>
      <c r="G2103" s="4"/>
      <c r="H2103" s="4"/>
      <c r="I2103" s="4"/>
      <c r="J2103" s="509">
        <v>1</v>
      </c>
    </row>
    <row r="2104" spans="1:10" ht="15" customHeight="1">
      <c r="A2104" s="4" t="s">
        <v>128</v>
      </c>
      <c r="B2104" s="25">
        <v>226</v>
      </c>
      <c r="C2104" s="4" t="str">
        <f t="shared" si="43"/>
        <v>Transport: Urban Commuter Companies: Underground Mass TransitNet zero</v>
      </c>
      <c r="D2104" s="4" t="s">
        <v>332</v>
      </c>
      <c r="E2104" s="4" t="s">
        <v>6</v>
      </c>
      <c r="F2104" s="4" t="s">
        <v>2086</v>
      </c>
      <c r="G2104" s="4"/>
      <c r="H2104" s="4"/>
      <c r="I2104" s="4"/>
      <c r="J2104" s="509">
        <v>1</v>
      </c>
    </row>
    <row r="2105" spans="1:10" ht="15" customHeight="1">
      <c r="A2105" s="4" t="s">
        <v>128</v>
      </c>
      <c r="B2105" s="25">
        <v>121</v>
      </c>
      <c r="C2105" s="4" t="str">
        <f t="shared" si="43"/>
        <v>Transport: Urban Commuter Companies: Urban Light-RailNet zero</v>
      </c>
      <c r="D2105" s="4" t="s">
        <v>333</v>
      </c>
      <c r="E2105" s="4" t="s">
        <v>6</v>
      </c>
      <c r="F2105" s="4" t="s">
        <v>2086</v>
      </c>
      <c r="G2105" s="4"/>
      <c r="H2105" s="4"/>
      <c r="I2105" s="4"/>
      <c r="J2105" s="501">
        <v>1</v>
      </c>
    </row>
    <row r="2106" spans="1:10" ht="15" customHeight="1">
      <c r="A2106" s="4"/>
      <c r="B2106" s="4"/>
      <c r="C2106" s="4" t="str">
        <f t="shared" si="43"/>
        <v>Transport: Other Transport: Cold storage and LogisticsNet zero</v>
      </c>
      <c r="D2106" s="4" t="s">
        <v>746</v>
      </c>
      <c r="E2106" s="4"/>
      <c r="F2106" s="4" t="s">
        <v>2086</v>
      </c>
      <c r="G2106" s="4"/>
      <c r="H2106" s="4"/>
      <c r="I2106" s="4"/>
      <c r="J2106" s="510">
        <v>1</v>
      </c>
    </row>
    <row r="2107" spans="1:10" ht="15" customHeight="1">
      <c r="A2107" s="4"/>
      <c r="B2107" s="4"/>
      <c r="C2107" s="4" t="str">
        <f t="shared" si="43"/>
        <v>Transport: Other Transport: WarehouseNet zero</v>
      </c>
      <c r="D2107" s="4" t="s">
        <v>747</v>
      </c>
      <c r="E2107" s="4"/>
      <c r="F2107" s="4" t="s">
        <v>2086</v>
      </c>
      <c r="G2107" s="4"/>
      <c r="H2107" s="4"/>
      <c r="I2107" s="4"/>
      <c r="J2107" s="510">
        <v>1</v>
      </c>
    </row>
    <row r="2108" spans="1:10" ht="15" customHeight="1">
      <c r="A2108" s="4"/>
      <c r="B2108" s="4"/>
      <c r="C2108" s="4" t="str">
        <f t="shared" si="43"/>
        <v>Transport: Other Transport: Transport Hub/DepotNet zero</v>
      </c>
      <c r="D2108" s="4" t="s">
        <v>748</v>
      </c>
      <c r="E2108" s="4"/>
      <c r="F2108" s="4" t="s">
        <v>2086</v>
      </c>
      <c r="G2108" s="4"/>
      <c r="H2108" s="4"/>
      <c r="I2108" s="4"/>
      <c r="J2108" s="510">
        <v>1</v>
      </c>
    </row>
    <row r="2109" spans="1:10" ht="15" customHeight="1">
      <c r="A2109" s="4"/>
      <c r="B2109" s="4"/>
      <c r="C2109" s="4" t="str">
        <f t="shared" si="43"/>
        <v>Network Utilities: Data Distribution Companies: Smart metersNet zero</v>
      </c>
      <c r="D2109" s="4" t="s">
        <v>749</v>
      </c>
      <c r="E2109" s="4"/>
      <c r="F2109" s="4" t="s">
        <v>2086</v>
      </c>
      <c r="G2109" s="4"/>
      <c r="H2109" s="4"/>
      <c r="I2109" s="4"/>
      <c r="J2109" s="510">
        <v>1</v>
      </c>
    </row>
    <row r="2110" spans="1:10" ht="15" customHeight="1">
      <c r="A2110" s="4"/>
      <c r="B2110" s="4"/>
      <c r="C2110" s="4" t="str">
        <f t="shared" si="43"/>
        <v>Energy and Water Resources: Energy Resource Processing Companies: Manufacture of Biogas and Biofuels for use in TransportNet zero</v>
      </c>
      <c r="D2110" s="4" t="s">
        <v>750</v>
      </c>
      <c r="E2110" s="4"/>
      <c r="F2110" s="4" t="s">
        <v>2086</v>
      </c>
      <c r="G2110" s="4"/>
      <c r="H2110" s="4"/>
      <c r="I2110" s="4"/>
      <c r="J2110" s="510">
        <v>2</v>
      </c>
    </row>
    <row r="2111" spans="1:10" ht="15" customHeight="1">
      <c r="A2111" s="4"/>
      <c r="B2111" s="4"/>
      <c r="C2111" s="4" t="str">
        <f t="shared" ref="C2111:C2140" si="44">CONCATENATE(D2111,F2111)</f>
        <v>Environmental Services: Waste Treatment: Production of Heating and Cooling using Waste HeatNet zero</v>
      </c>
      <c r="D2111" s="4" t="s">
        <v>751</v>
      </c>
      <c r="E2111" s="4"/>
      <c r="F2111" s="4" t="s">
        <v>2086</v>
      </c>
      <c r="G2111" s="4"/>
      <c r="H2111" s="4"/>
      <c r="I2111" s="4"/>
      <c r="J2111" s="510">
        <v>1</v>
      </c>
    </row>
    <row r="2112" spans="1:10" ht="15" customHeight="1">
      <c r="A2112" s="4"/>
      <c r="B2112" s="4"/>
      <c r="C2112" s="4" t="str">
        <f t="shared" si="44"/>
        <v>Environmental Services: Waste Treatment: Anaerobic Digestion of Sewage SludgeNet zero</v>
      </c>
      <c r="D2112" s="4" t="s">
        <v>752</v>
      </c>
      <c r="E2112" s="4"/>
      <c r="F2112" s="4" t="s">
        <v>2086</v>
      </c>
      <c r="G2112" s="4"/>
      <c r="H2112" s="4"/>
      <c r="I2112" s="4"/>
      <c r="J2112" s="510">
        <v>2</v>
      </c>
    </row>
    <row r="2113" spans="1:10" ht="15" customHeight="1">
      <c r="A2113" s="4"/>
      <c r="B2113" s="4"/>
      <c r="C2113" s="4" t="str">
        <f t="shared" si="44"/>
        <v>Environmental Services: Waste Treatment: Anaerobic Digestion of Bio-WasteNet zero</v>
      </c>
      <c r="D2113" s="4" t="s">
        <v>753</v>
      </c>
      <c r="E2113" s="4"/>
      <c r="F2113" s="4" t="s">
        <v>2086</v>
      </c>
      <c r="G2113" s="4"/>
      <c r="H2113" s="4"/>
      <c r="I2113" s="4"/>
      <c r="J2113" s="510">
        <v>2</v>
      </c>
    </row>
    <row r="2114" spans="1:10" ht="15" customHeight="1">
      <c r="A2114" s="4"/>
      <c r="B2114" s="4"/>
      <c r="C2114" s="4" t="str">
        <f t="shared" si="44"/>
        <v>Environmental Services: Waste Treatment: Composting of Bio-WasteNet zero</v>
      </c>
      <c r="D2114" s="4" t="s">
        <v>754</v>
      </c>
      <c r="E2114" s="4"/>
      <c r="F2114" s="4" t="s">
        <v>2086</v>
      </c>
      <c r="G2114" s="4"/>
      <c r="H2114" s="4"/>
      <c r="I2114" s="4"/>
      <c r="J2114" s="510">
        <v>1</v>
      </c>
    </row>
    <row r="2115" spans="1:10" ht="15" customHeight="1">
      <c r="A2115" s="4"/>
      <c r="B2115" s="4"/>
      <c r="C2115" s="4" t="str">
        <f t="shared" si="44"/>
        <v>Environmental Services: Waste Treatment: Landfill Gas Capture and UtilizationNet zero</v>
      </c>
      <c r="D2115" s="4" t="s">
        <v>755</v>
      </c>
      <c r="E2115" s="4"/>
      <c r="F2115" s="4" t="s">
        <v>2086</v>
      </c>
      <c r="G2115" s="4"/>
      <c r="H2115" s="4"/>
      <c r="I2115" s="4"/>
      <c r="J2115" s="510">
        <v>2</v>
      </c>
    </row>
    <row r="2116" spans="1:10" ht="15" customHeight="1">
      <c r="A2116" s="4"/>
      <c r="B2116" s="4"/>
      <c r="C2116" s="4" t="str">
        <f t="shared" si="44"/>
        <v>Transport: Water Transport Companies: Inland Freight Water TransportNet zero</v>
      </c>
      <c r="D2116" s="4" t="s">
        <v>2077</v>
      </c>
      <c r="E2116" s="4"/>
      <c r="F2116" s="4" t="s">
        <v>2086</v>
      </c>
      <c r="G2116" s="4"/>
      <c r="H2116" s="4"/>
      <c r="I2116" s="4"/>
      <c r="J2116" s="510">
        <v>1</v>
      </c>
    </row>
    <row r="2117" spans="1:10" ht="15" customHeight="1">
      <c r="A2117" s="4"/>
      <c r="B2117" s="4"/>
      <c r="C2117" s="4" t="str">
        <f t="shared" si="44"/>
        <v>Transport: Water Transport Companies: Inland Passenger Water TransportNet zero</v>
      </c>
      <c r="D2117" s="4" t="s">
        <v>2078</v>
      </c>
      <c r="E2117" s="4"/>
      <c r="F2117" s="4" t="s">
        <v>2086</v>
      </c>
      <c r="G2117" s="4"/>
      <c r="H2117" s="4"/>
      <c r="I2117" s="4"/>
      <c r="J2117" s="510">
        <v>1</v>
      </c>
    </row>
    <row r="2118" spans="1:10" ht="15" customHeight="1">
      <c r="A2118" s="4"/>
      <c r="B2118" s="4"/>
      <c r="C2118" s="4" t="str">
        <f t="shared" si="44"/>
        <v>Transport: Water Transport Companies: Sea and Coastal Freight Water TransportNet zero</v>
      </c>
      <c r="D2118" s="4" t="s">
        <v>1022</v>
      </c>
      <c r="E2118" s="4"/>
      <c r="F2118" s="4" t="s">
        <v>2086</v>
      </c>
      <c r="G2118" s="4"/>
      <c r="H2118" s="4"/>
      <c r="I2118" s="4"/>
      <c r="J2118" s="510">
        <v>1</v>
      </c>
    </row>
    <row r="2119" spans="1:10" ht="15" customHeight="1">
      <c r="A2119" s="4"/>
      <c r="B2119" s="4"/>
      <c r="C2119" s="4" t="str">
        <f t="shared" si="44"/>
        <v>Transport: Water Transport Companies: Sea and Coastal Passenger Water TransportNet zero</v>
      </c>
      <c r="D2119" s="4" t="s">
        <v>2079</v>
      </c>
      <c r="E2119" s="4"/>
      <c r="F2119" s="4" t="s">
        <v>2086</v>
      </c>
      <c r="G2119" s="4"/>
      <c r="H2119" s="4"/>
      <c r="I2119" s="4"/>
      <c r="J2119" s="510">
        <v>1</v>
      </c>
    </row>
    <row r="2120" spans="1:10" ht="15" customHeight="1">
      <c r="A2120" s="4"/>
      <c r="B2120" s="4"/>
      <c r="C2120" s="4" t="str">
        <f t="shared" si="44"/>
        <v>Environmental Services: Environmental Management: Underground Permanent Geological Storage of CO2Net zero</v>
      </c>
      <c r="D2120" s="4" t="s">
        <v>756</v>
      </c>
      <c r="E2120" s="4"/>
      <c r="F2120" s="4" t="s">
        <v>2086</v>
      </c>
      <c r="G2120" s="4"/>
      <c r="H2120" s="4"/>
      <c r="I2120" s="4"/>
      <c r="J2120" s="510">
        <v>2</v>
      </c>
    </row>
    <row r="2121" spans="1:10" ht="15" customHeight="1">
      <c r="A2121" s="4"/>
      <c r="B2121" s="4"/>
      <c r="C2121" s="4" t="str">
        <f t="shared" si="44"/>
        <v>Environmental Services: Environmental Management: Transport of CO2Net zero</v>
      </c>
      <c r="D2121" s="4" t="s">
        <v>757</v>
      </c>
      <c r="E2121" s="4"/>
      <c r="F2121" s="4" t="s">
        <v>2086</v>
      </c>
      <c r="G2121" s="4"/>
      <c r="H2121" s="4"/>
      <c r="I2121" s="4"/>
      <c r="J2121" s="510">
        <v>2</v>
      </c>
    </row>
    <row r="2122" spans="1:10" ht="15" customHeight="1">
      <c r="A2122" s="4"/>
      <c r="B2122" s="4"/>
      <c r="C2122" s="4" t="str">
        <f t="shared" si="44"/>
        <v>Transport: Water Transport Companies: Net zero</v>
      </c>
      <c r="D2122" s="4" t="s">
        <v>2108</v>
      </c>
      <c r="E2122" s="4"/>
      <c r="F2122" s="4" t="s">
        <v>2086</v>
      </c>
      <c r="G2122" s="4"/>
      <c r="H2122" s="4"/>
      <c r="I2122" s="4"/>
      <c r="J2122" s="511">
        <v>1</v>
      </c>
    </row>
    <row r="2123" spans="1:10" ht="15" customHeight="1">
      <c r="A2123" s="4"/>
      <c r="B2123" s="4"/>
      <c r="C2123" s="4" t="str">
        <f t="shared" si="44"/>
        <v>Renewable Power: Hydrogen Power Generation: Net zero</v>
      </c>
      <c r="D2123" s="4" t="s">
        <v>2109</v>
      </c>
      <c r="E2123" s="4"/>
      <c r="F2123" s="4" t="s">
        <v>2086</v>
      </c>
      <c r="G2123" s="4"/>
      <c r="H2123" s="4"/>
      <c r="I2123" s="4"/>
      <c r="J2123" s="511">
        <v>1</v>
      </c>
    </row>
    <row r="2124" spans="1:10" ht="15" customHeight="1">
      <c r="A2124" s="4"/>
      <c r="B2124" s="4"/>
      <c r="C2124" s="4" t="str">
        <f t="shared" si="44"/>
        <v>Renewable Power: Hydrogen Power Generation: Hydrogen-Fired Power GenerationNet zero</v>
      </c>
      <c r="D2124" s="4" t="s">
        <v>2080</v>
      </c>
      <c r="E2124" s="4"/>
      <c r="F2124" s="4" t="s">
        <v>2086</v>
      </c>
      <c r="G2124" s="4"/>
      <c r="H2124" s="4"/>
      <c r="I2124" s="4"/>
      <c r="J2124" s="511">
        <v>1</v>
      </c>
    </row>
    <row r="2125" spans="1:10" ht="15" customHeight="1">
      <c r="A2125" s="4"/>
      <c r="B2125" s="4"/>
      <c r="C2125" s="4" t="str">
        <f t="shared" si="44"/>
        <v>Renewable Power: Hydrogen Power Generation: Hydrogen Fuel CellsNet zero</v>
      </c>
      <c r="D2125" s="4" t="s">
        <v>2081</v>
      </c>
      <c r="E2125" s="4"/>
      <c r="F2125" s="4" t="s">
        <v>2086</v>
      </c>
      <c r="G2125" s="4"/>
      <c r="H2125" s="4"/>
      <c r="I2125" s="4"/>
      <c r="J2125" s="511">
        <v>1</v>
      </c>
    </row>
    <row r="2126" spans="1:10" ht="15" customHeight="1">
      <c r="A2126" s="4"/>
      <c r="B2126" s="4"/>
      <c r="C2126" s="4" t="str">
        <f t="shared" si="44"/>
        <v>Renewable Power: Hydrogen Power Generation: Hydrogen StorageNet zero</v>
      </c>
      <c r="D2126" s="4" t="s">
        <v>2082</v>
      </c>
      <c r="E2126" s="4"/>
      <c r="F2126" s="4" t="s">
        <v>2086</v>
      </c>
      <c r="G2126" s="4"/>
      <c r="H2126" s="4"/>
      <c r="I2126" s="4"/>
      <c r="J2126" s="511">
        <v>1</v>
      </c>
    </row>
    <row r="2127" spans="1:10" ht="15" customHeight="1">
      <c r="A2127" s="4"/>
      <c r="B2127" s="4"/>
      <c r="C2127" s="4" t="str">
        <f t="shared" si="44"/>
        <v>Transport: Airport Companies: Aircraft LeasingNet zero</v>
      </c>
      <c r="D2127" s="4" t="s">
        <v>2083</v>
      </c>
      <c r="E2127" s="4"/>
      <c r="F2127" s="4" t="s">
        <v>2086</v>
      </c>
      <c r="G2127" s="4"/>
      <c r="H2127" s="4"/>
      <c r="I2127" s="4"/>
      <c r="J2127" s="511">
        <v>2</v>
      </c>
    </row>
    <row r="2128" spans="1:10" ht="15" customHeight="1">
      <c r="A2128" s="4"/>
      <c r="B2128" s="4"/>
      <c r="C2128" s="4" t="str">
        <f t="shared" si="44"/>
        <v>Data Infrastructure: Data Other: Database ServicesNet zero</v>
      </c>
      <c r="D2128" s="4" t="s">
        <v>1002</v>
      </c>
      <c r="E2128" s="4"/>
      <c r="F2128" s="4" t="s">
        <v>2086</v>
      </c>
      <c r="G2128" s="4"/>
      <c r="H2128" s="4"/>
      <c r="I2128" s="4"/>
      <c r="J2128" s="511">
        <v>1</v>
      </c>
    </row>
    <row r="2129" spans="1:12" ht="15" customHeight="1">
      <c r="A2129" s="4"/>
      <c r="B2129" s="4"/>
      <c r="C2129" s="4" t="str">
        <f t="shared" si="44"/>
        <v>Energy and Water Resources: Energy Resource Processing Companies: Bioethanol FuelNet zero</v>
      </c>
      <c r="D2129" s="4" t="s">
        <v>1003</v>
      </c>
      <c r="E2129" s="4"/>
      <c r="F2129" s="4" t="s">
        <v>2086</v>
      </c>
      <c r="G2129" s="4"/>
      <c r="H2129" s="4"/>
      <c r="I2129" s="4"/>
      <c r="J2129" s="511">
        <v>2</v>
      </c>
    </row>
    <row r="2130" spans="1:12" ht="15" customHeight="1">
      <c r="A2130" s="4"/>
      <c r="B2130" s="4"/>
      <c r="C2130" s="4" t="str">
        <f t="shared" si="44"/>
        <v>Renewable Power: Other Renewable Technologies: Thermal StorageNet zero</v>
      </c>
      <c r="D2130" s="4" t="s">
        <v>2084</v>
      </c>
      <c r="E2130" s="4"/>
      <c r="F2130" s="4" t="s">
        <v>2086</v>
      </c>
      <c r="G2130" s="4"/>
      <c r="H2130" s="4"/>
      <c r="I2130" s="4"/>
      <c r="J2130" s="511">
        <v>1</v>
      </c>
    </row>
    <row r="2131" spans="1:12" ht="15" customHeight="1">
      <c r="A2131" s="4"/>
      <c r="B2131" s="4"/>
      <c r="C2131" s="4" t="str">
        <f t="shared" si="44"/>
        <v>Transport: Road Companies: Urban Mobility TechnologyNet zero</v>
      </c>
      <c r="D2131" s="4" t="s">
        <v>1007</v>
      </c>
      <c r="E2131" s="4"/>
      <c r="F2131" s="4" t="s">
        <v>2086</v>
      </c>
      <c r="G2131" s="4"/>
      <c r="H2131" s="4"/>
      <c r="I2131" s="4"/>
      <c r="J2131" s="511">
        <v>1</v>
      </c>
    </row>
    <row r="2132" spans="1:12" ht="15" customHeight="1">
      <c r="C2132" s="4" t="str">
        <f t="shared" si="44"/>
        <v>Data Infrastructure: Data Other: OtherAir pollution</v>
      </c>
      <c r="D2132" s="4" t="s">
        <v>2111</v>
      </c>
      <c r="F2132" s="4" t="s">
        <v>66</v>
      </c>
      <c r="J2132" s="508">
        <v>0</v>
      </c>
      <c r="L2132" s="508">
        <v>0</v>
      </c>
    </row>
    <row r="2133" spans="1:12" ht="15" customHeight="1">
      <c r="C2133" s="4" t="str">
        <f t="shared" si="44"/>
        <v>Data Infrastructure: Data Other: OtherEnergy</v>
      </c>
      <c r="D2133" s="4" t="s">
        <v>2111</v>
      </c>
      <c r="F2133" s="4" t="s">
        <v>112</v>
      </c>
      <c r="J2133" s="505">
        <v>1</v>
      </c>
      <c r="L2133" s="505">
        <v>1</v>
      </c>
    </row>
    <row r="2134" spans="1:12" ht="15" customHeight="1">
      <c r="C2134" s="4" t="str">
        <f t="shared" si="44"/>
        <v>Data Infrastructure: Data Other: OtherGreenhouse gas emissions</v>
      </c>
      <c r="D2134" s="4" t="s">
        <v>2111</v>
      </c>
      <c r="F2134" s="4" t="s">
        <v>115</v>
      </c>
      <c r="J2134" s="505">
        <v>1</v>
      </c>
      <c r="L2134" s="505">
        <v>1</v>
      </c>
    </row>
    <row r="2135" spans="1:12" ht="15" customHeight="1">
      <c r="C2135" s="4" t="str">
        <f t="shared" si="44"/>
        <v>Data Infrastructure: Data Other: OtherHazardous substances</v>
      </c>
      <c r="D2135" s="4" t="s">
        <v>2111</v>
      </c>
      <c r="F2135" s="4" t="s">
        <v>117</v>
      </c>
      <c r="J2135" s="508">
        <v>0</v>
      </c>
      <c r="L2135" s="508">
        <v>0</v>
      </c>
    </row>
    <row r="2136" spans="1:12" ht="15" customHeight="1">
      <c r="C2136" s="4" t="str">
        <f t="shared" si="44"/>
        <v>Data Infrastructure: Data Other: OtherWaste</v>
      </c>
      <c r="D2136" s="4" t="s">
        <v>2111</v>
      </c>
      <c r="F2136" s="4" t="s">
        <v>149</v>
      </c>
      <c r="J2136" s="506">
        <v>0.5</v>
      </c>
      <c r="L2136" s="506">
        <v>0.5</v>
      </c>
    </row>
    <row r="2137" spans="1:12" ht="15" customHeight="1">
      <c r="C2137" s="4" t="str">
        <f t="shared" si="44"/>
        <v>Data Infrastructure: Data Other: OtherMaterial sourcing and resource efficiency</v>
      </c>
      <c r="D2137" s="4" t="s">
        <v>2111</v>
      </c>
      <c r="F2137" s="4" t="s">
        <v>130</v>
      </c>
      <c r="J2137" s="506">
        <v>0.5</v>
      </c>
      <c r="L2137" s="506">
        <v>0.5</v>
      </c>
    </row>
    <row r="2138" spans="1:12" ht="15" customHeight="1">
      <c r="C2138" s="4" t="str">
        <f t="shared" si="44"/>
        <v>Data Infrastructure: Data Other: OtherHealth and safety: community</v>
      </c>
      <c r="D2138" s="4" t="s">
        <v>2111</v>
      </c>
      <c r="F2138" s="4" t="s">
        <v>214</v>
      </c>
      <c r="J2138" s="508">
        <v>0</v>
      </c>
      <c r="L2138" s="508">
        <v>0</v>
      </c>
    </row>
    <row r="2139" spans="1:12" ht="15" customHeight="1">
      <c r="C2139" s="4" t="str">
        <f t="shared" si="44"/>
        <v>Data Infrastructure: Data Other: OtherData protection and privacy</v>
      </c>
      <c r="D2139" s="4" t="s">
        <v>2111</v>
      </c>
      <c r="F2139" s="4" t="s">
        <v>290</v>
      </c>
      <c r="J2139" s="504">
        <v>2</v>
      </c>
      <c r="L2139" s="504">
        <v>2</v>
      </c>
    </row>
    <row r="2140" spans="1:12" ht="15" customHeight="1">
      <c r="C2140" s="4" t="str">
        <f t="shared" si="44"/>
        <v>Data Infrastructure: Data Other: OtherCybersecurity</v>
      </c>
      <c r="D2140" s="4" t="s">
        <v>2111</v>
      </c>
      <c r="F2140" s="4" t="s">
        <v>284</v>
      </c>
      <c r="J2140" s="504">
        <v>2</v>
      </c>
      <c r="L2140" s="504">
        <v>2</v>
      </c>
    </row>
    <row r="2141" spans="1:12" ht="15" customHeight="1">
      <c r="A2141" s="4"/>
      <c r="B2141" s="4"/>
      <c r="C2141" s="4" t="str">
        <f t="shared" ref="C2141" si="45">CONCATENATE(D2141,F2141)</f>
        <v>Data Infrastructure: Data Other: OtherNet zero</v>
      </c>
      <c r="D2141" s="4" t="s">
        <v>2111</v>
      </c>
      <c r="E2141" s="4"/>
      <c r="F2141" s="4" t="s">
        <v>2086</v>
      </c>
      <c r="G2141" s="4"/>
      <c r="H2141" s="4"/>
      <c r="I2141" s="4"/>
      <c r="J2141" s="505">
        <v>1</v>
      </c>
      <c r="L2141" s="505">
        <v>1</v>
      </c>
    </row>
  </sheetData>
  <autoFilter ref="A1:L2131" xr:uid="{00000000-0001-0000-0300-000000000000}"/>
  <conditionalFormatting sqref="J1687">
    <cfRule type="cellIs" dxfId="755" priority="617" operator="equal">
      <formula>"High relevance"</formula>
    </cfRule>
  </conditionalFormatting>
  <conditionalFormatting sqref="J1687">
    <cfRule type="cellIs" dxfId="754" priority="618" operator="equal">
      <formula>"Medium relevance"</formula>
    </cfRule>
  </conditionalFormatting>
  <conditionalFormatting sqref="J1687">
    <cfRule type="cellIs" dxfId="753" priority="619" operator="equal">
      <formula>"Low relevance"</formula>
    </cfRule>
  </conditionalFormatting>
  <conditionalFormatting sqref="J1687">
    <cfRule type="cellIs" dxfId="752" priority="620" operator="equal">
      <formula>"No relevance"</formula>
    </cfRule>
  </conditionalFormatting>
  <conditionalFormatting sqref="J1699">
    <cfRule type="cellIs" dxfId="751" priority="609" operator="equal">
      <formula>"High relevance"</formula>
    </cfRule>
  </conditionalFormatting>
  <conditionalFormatting sqref="J1699">
    <cfRule type="cellIs" dxfId="750" priority="610" operator="equal">
      <formula>"Medium relevance"</formula>
    </cfRule>
  </conditionalFormatting>
  <conditionalFormatting sqref="J1699">
    <cfRule type="cellIs" dxfId="749" priority="611" operator="equal">
      <formula>"Low relevance"</formula>
    </cfRule>
  </conditionalFormatting>
  <conditionalFormatting sqref="J1699">
    <cfRule type="cellIs" dxfId="748" priority="612" operator="equal">
      <formula>"No relevance"</formula>
    </cfRule>
  </conditionalFormatting>
  <conditionalFormatting sqref="J1697">
    <cfRule type="cellIs" dxfId="747" priority="601" operator="equal">
      <formula>"High relevance"</formula>
    </cfRule>
  </conditionalFormatting>
  <conditionalFormatting sqref="J1697">
    <cfRule type="cellIs" dxfId="746" priority="602" operator="equal">
      <formula>"Medium relevance"</formula>
    </cfRule>
  </conditionalFormatting>
  <conditionalFormatting sqref="J1697">
    <cfRule type="cellIs" dxfId="745" priority="603" operator="equal">
      <formula>"Low relevance"</formula>
    </cfRule>
  </conditionalFormatting>
  <conditionalFormatting sqref="J1697">
    <cfRule type="cellIs" dxfId="744" priority="604" operator="equal">
      <formula>"No relevance"</formula>
    </cfRule>
  </conditionalFormatting>
  <conditionalFormatting sqref="J1685:J1686">
    <cfRule type="cellIs" dxfId="743" priority="561" operator="equal">
      <formula>"High relevance"</formula>
    </cfRule>
  </conditionalFormatting>
  <conditionalFormatting sqref="J1685:J1686">
    <cfRule type="cellIs" dxfId="742" priority="562" operator="equal">
      <formula>"Medium relevance"</formula>
    </cfRule>
  </conditionalFormatting>
  <conditionalFormatting sqref="J1685:J1686">
    <cfRule type="cellIs" dxfId="741" priority="563" operator="equal">
      <formula>"Low relevance"</formula>
    </cfRule>
  </conditionalFormatting>
  <conditionalFormatting sqref="J1685:J1686">
    <cfRule type="cellIs" dxfId="740" priority="564" operator="equal">
      <formula>"No relevance"</formula>
    </cfRule>
  </conditionalFormatting>
  <conditionalFormatting sqref="J1688">
    <cfRule type="cellIs" dxfId="739" priority="565" operator="equal">
      <formula>"High relevance"</formula>
    </cfRule>
  </conditionalFormatting>
  <conditionalFormatting sqref="J1688">
    <cfRule type="cellIs" dxfId="738" priority="566" operator="equal">
      <formula>"Medium relevance"</formula>
    </cfRule>
  </conditionalFormatting>
  <conditionalFormatting sqref="J1688">
    <cfRule type="cellIs" dxfId="737" priority="567" operator="equal">
      <formula>"Low relevance"</formula>
    </cfRule>
  </conditionalFormatting>
  <conditionalFormatting sqref="J1688">
    <cfRule type="cellIs" dxfId="736" priority="568" operator="equal">
      <formula>"No relevance"</formula>
    </cfRule>
  </conditionalFormatting>
  <conditionalFormatting sqref="J1689">
    <cfRule type="cellIs" dxfId="735" priority="569" operator="equal">
      <formula>"High relevance"</formula>
    </cfRule>
  </conditionalFormatting>
  <conditionalFormatting sqref="J1689">
    <cfRule type="cellIs" dxfId="734" priority="570" operator="equal">
      <formula>"Medium relevance"</formula>
    </cfRule>
  </conditionalFormatting>
  <conditionalFormatting sqref="J1689">
    <cfRule type="cellIs" dxfId="733" priority="571" operator="equal">
      <formula>"Low relevance"</formula>
    </cfRule>
  </conditionalFormatting>
  <conditionalFormatting sqref="J1689">
    <cfRule type="cellIs" dxfId="732" priority="572" operator="equal">
      <formula>"No relevance"</formula>
    </cfRule>
  </conditionalFormatting>
  <conditionalFormatting sqref="J1693">
    <cfRule type="cellIs" dxfId="731" priority="573" operator="equal">
      <formula>"High relevance"</formula>
    </cfRule>
  </conditionalFormatting>
  <conditionalFormatting sqref="J1690">
    <cfRule type="cellIs" dxfId="730" priority="574" operator="equal">
      <formula>"High relevance"</formula>
    </cfRule>
  </conditionalFormatting>
  <conditionalFormatting sqref="J1690">
    <cfRule type="cellIs" dxfId="729" priority="575" operator="equal">
      <formula>"Medium relevance"</formula>
    </cfRule>
  </conditionalFormatting>
  <conditionalFormatting sqref="J1690">
    <cfRule type="cellIs" dxfId="728" priority="576" operator="equal">
      <formula>"Low relevance"</formula>
    </cfRule>
  </conditionalFormatting>
  <conditionalFormatting sqref="J1690">
    <cfRule type="cellIs" dxfId="727" priority="577" operator="equal">
      <formula>"No relevance"</formula>
    </cfRule>
  </conditionalFormatting>
  <conditionalFormatting sqref="J1695">
    <cfRule type="cellIs" dxfId="726" priority="578" operator="equal">
      <formula>"High relevance"</formula>
    </cfRule>
  </conditionalFormatting>
  <conditionalFormatting sqref="J1695">
    <cfRule type="cellIs" dxfId="725" priority="579" operator="equal">
      <formula>"Medium relevance"</formula>
    </cfRule>
  </conditionalFormatting>
  <conditionalFormatting sqref="J1695">
    <cfRule type="cellIs" dxfId="724" priority="580" operator="equal">
      <formula>"Low relevance"</formula>
    </cfRule>
  </conditionalFormatting>
  <conditionalFormatting sqref="J1695">
    <cfRule type="cellIs" dxfId="723" priority="581" operator="equal">
      <formula>"No relevance"</formula>
    </cfRule>
  </conditionalFormatting>
  <conditionalFormatting sqref="J1696">
    <cfRule type="cellIs" dxfId="722" priority="582" operator="equal">
      <formula>"High relevance"</formula>
    </cfRule>
  </conditionalFormatting>
  <conditionalFormatting sqref="J1696">
    <cfRule type="cellIs" dxfId="721" priority="583" operator="equal">
      <formula>"Medium relevance"</formula>
    </cfRule>
  </conditionalFormatting>
  <conditionalFormatting sqref="J1696">
    <cfRule type="cellIs" dxfId="720" priority="584" operator="equal">
      <formula>"Low relevance"</formula>
    </cfRule>
  </conditionalFormatting>
  <conditionalFormatting sqref="J1696">
    <cfRule type="cellIs" dxfId="719" priority="585" operator="equal">
      <formula>"No relevance"</formula>
    </cfRule>
  </conditionalFormatting>
  <conditionalFormatting sqref="J1694">
    <cfRule type="cellIs" dxfId="718" priority="586" operator="equal">
      <formula>"High relevance"</formula>
    </cfRule>
  </conditionalFormatting>
  <conditionalFormatting sqref="J1694">
    <cfRule type="cellIs" dxfId="717" priority="587" operator="equal">
      <formula>"Medium relevance"</formula>
    </cfRule>
  </conditionalFormatting>
  <conditionalFormatting sqref="J1694">
    <cfRule type="cellIs" dxfId="716" priority="588" operator="equal">
      <formula>"Low relevance"</formula>
    </cfRule>
  </conditionalFormatting>
  <conditionalFormatting sqref="J1694">
    <cfRule type="cellIs" dxfId="715" priority="589" operator="equal">
      <formula>"No relevance"</formula>
    </cfRule>
  </conditionalFormatting>
  <conditionalFormatting sqref="J1691">
    <cfRule type="cellIs" dxfId="714" priority="590" operator="equal">
      <formula>"High relevance"</formula>
    </cfRule>
  </conditionalFormatting>
  <conditionalFormatting sqref="J1691">
    <cfRule type="cellIs" dxfId="713" priority="591" operator="equal">
      <formula>"Medium relevance"</formula>
    </cfRule>
  </conditionalFormatting>
  <conditionalFormatting sqref="J1691">
    <cfRule type="cellIs" dxfId="712" priority="592" operator="equal">
      <formula>"Low relevance"</formula>
    </cfRule>
  </conditionalFormatting>
  <conditionalFormatting sqref="J1691">
    <cfRule type="cellIs" dxfId="711" priority="593" operator="equal">
      <formula>"No relevance"</formula>
    </cfRule>
  </conditionalFormatting>
  <conditionalFormatting sqref="J1692">
    <cfRule type="cellIs" dxfId="710" priority="594" operator="equal">
      <formula>"High relevance"</formula>
    </cfRule>
  </conditionalFormatting>
  <conditionalFormatting sqref="J1692">
    <cfRule type="cellIs" dxfId="709" priority="595" operator="equal">
      <formula>"Medium relevance"</formula>
    </cfRule>
  </conditionalFormatting>
  <conditionalFormatting sqref="J1692">
    <cfRule type="cellIs" dxfId="708" priority="596" operator="equal">
      <formula>"Low relevance"</formula>
    </cfRule>
  </conditionalFormatting>
  <conditionalFormatting sqref="J1692">
    <cfRule type="cellIs" dxfId="707" priority="597" operator="equal">
      <formula>"No relevance"</formula>
    </cfRule>
  </conditionalFormatting>
  <conditionalFormatting sqref="J1693">
    <cfRule type="cellIs" dxfId="706" priority="598" operator="equal">
      <formula>"Medium relevance"</formula>
    </cfRule>
  </conditionalFormatting>
  <conditionalFormatting sqref="J1693">
    <cfRule type="cellIs" dxfId="705" priority="599" operator="equal">
      <formula>"Low relevance"</formula>
    </cfRule>
  </conditionalFormatting>
  <conditionalFormatting sqref="J1693">
    <cfRule type="cellIs" dxfId="704" priority="600" operator="equal">
      <formula>"No relevance"</formula>
    </cfRule>
  </conditionalFormatting>
  <conditionalFormatting sqref="J1698">
    <cfRule type="cellIs" dxfId="703" priority="605" operator="equal">
      <formula>"High relevance"</formula>
    </cfRule>
  </conditionalFormatting>
  <conditionalFormatting sqref="J1698">
    <cfRule type="cellIs" dxfId="702" priority="606" operator="equal">
      <formula>"Medium relevance"</formula>
    </cfRule>
  </conditionalFormatting>
  <conditionalFormatting sqref="J1698">
    <cfRule type="cellIs" dxfId="701" priority="607" operator="equal">
      <formula>"Low relevance"</formula>
    </cfRule>
  </conditionalFormatting>
  <conditionalFormatting sqref="J1698">
    <cfRule type="cellIs" dxfId="700" priority="608" operator="equal">
      <formula>"No relevance"</formula>
    </cfRule>
  </conditionalFormatting>
  <conditionalFormatting sqref="J1700">
    <cfRule type="cellIs" dxfId="699" priority="613" operator="equal">
      <formula>"High relevance"</formula>
    </cfRule>
  </conditionalFormatting>
  <conditionalFormatting sqref="J1700">
    <cfRule type="cellIs" dxfId="698" priority="614" operator="equal">
      <formula>"Medium relevance"</formula>
    </cfRule>
  </conditionalFormatting>
  <conditionalFormatting sqref="J1700">
    <cfRule type="cellIs" dxfId="697" priority="615" operator="equal">
      <formula>"Low relevance"</formula>
    </cfRule>
  </conditionalFormatting>
  <conditionalFormatting sqref="J1700">
    <cfRule type="cellIs" dxfId="696" priority="616" operator="equal">
      <formula>"No relevance"</formula>
    </cfRule>
  </conditionalFormatting>
  <conditionalFormatting sqref="J1703">
    <cfRule type="cellIs" dxfId="695" priority="557" operator="equal">
      <formula>"High relevance"</formula>
    </cfRule>
  </conditionalFormatting>
  <conditionalFormatting sqref="J1703">
    <cfRule type="cellIs" dxfId="694" priority="558" operator="equal">
      <formula>"Medium relevance"</formula>
    </cfRule>
  </conditionalFormatting>
  <conditionalFormatting sqref="J1703">
    <cfRule type="cellIs" dxfId="693" priority="559" operator="equal">
      <formula>"Low relevance"</formula>
    </cfRule>
  </conditionalFormatting>
  <conditionalFormatting sqref="J1703">
    <cfRule type="cellIs" dxfId="692" priority="560" operator="equal">
      <formula>"No relevance"</formula>
    </cfRule>
  </conditionalFormatting>
  <conditionalFormatting sqref="J1715">
    <cfRule type="cellIs" dxfId="691" priority="549" operator="equal">
      <formula>"High relevance"</formula>
    </cfRule>
  </conditionalFormatting>
  <conditionalFormatting sqref="J1715">
    <cfRule type="cellIs" dxfId="690" priority="550" operator="equal">
      <formula>"Medium relevance"</formula>
    </cfRule>
  </conditionalFormatting>
  <conditionalFormatting sqref="J1715">
    <cfRule type="cellIs" dxfId="689" priority="551" operator="equal">
      <formula>"Low relevance"</formula>
    </cfRule>
  </conditionalFormatting>
  <conditionalFormatting sqref="J1715">
    <cfRule type="cellIs" dxfId="688" priority="552" operator="equal">
      <formula>"No relevance"</formula>
    </cfRule>
  </conditionalFormatting>
  <conditionalFormatting sqref="J1713">
    <cfRule type="cellIs" dxfId="687" priority="541" operator="equal">
      <formula>"High relevance"</formula>
    </cfRule>
  </conditionalFormatting>
  <conditionalFormatting sqref="J1713">
    <cfRule type="cellIs" dxfId="686" priority="542" operator="equal">
      <formula>"Medium relevance"</formula>
    </cfRule>
  </conditionalFormatting>
  <conditionalFormatting sqref="J1713">
    <cfRule type="cellIs" dxfId="685" priority="543" operator="equal">
      <formula>"Low relevance"</formula>
    </cfRule>
  </conditionalFormatting>
  <conditionalFormatting sqref="J1713">
    <cfRule type="cellIs" dxfId="684" priority="544" operator="equal">
      <formula>"No relevance"</formula>
    </cfRule>
  </conditionalFormatting>
  <conditionalFormatting sqref="J1701:J1702">
    <cfRule type="cellIs" dxfId="683" priority="501" operator="equal">
      <formula>"High relevance"</formula>
    </cfRule>
  </conditionalFormatting>
  <conditionalFormatting sqref="J1701:J1702">
    <cfRule type="cellIs" dxfId="682" priority="502" operator="equal">
      <formula>"Medium relevance"</formula>
    </cfRule>
  </conditionalFormatting>
  <conditionalFormatting sqref="J1701:J1702">
    <cfRule type="cellIs" dxfId="681" priority="503" operator="equal">
      <formula>"Low relevance"</formula>
    </cfRule>
  </conditionalFormatting>
  <conditionalFormatting sqref="J1701:J1702">
    <cfRule type="cellIs" dxfId="680" priority="504" operator="equal">
      <formula>"No relevance"</formula>
    </cfRule>
  </conditionalFormatting>
  <conditionalFormatting sqref="J1704">
    <cfRule type="cellIs" dxfId="679" priority="505" operator="equal">
      <formula>"High relevance"</formula>
    </cfRule>
  </conditionalFormatting>
  <conditionalFormatting sqref="J1704">
    <cfRule type="cellIs" dxfId="678" priority="506" operator="equal">
      <formula>"Medium relevance"</formula>
    </cfRule>
  </conditionalFormatting>
  <conditionalFormatting sqref="J1704">
    <cfRule type="cellIs" dxfId="677" priority="507" operator="equal">
      <formula>"Low relevance"</formula>
    </cfRule>
  </conditionalFormatting>
  <conditionalFormatting sqref="J1704">
    <cfRule type="cellIs" dxfId="676" priority="508" operator="equal">
      <formula>"No relevance"</formula>
    </cfRule>
  </conditionalFormatting>
  <conditionalFormatting sqref="J1705">
    <cfRule type="cellIs" dxfId="675" priority="509" operator="equal">
      <formula>"High relevance"</formula>
    </cfRule>
  </conditionalFormatting>
  <conditionalFormatting sqref="J1705">
    <cfRule type="cellIs" dxfId="674" priority="510" operator="equal">
      <formula>"Medium relevance"</formula>
    </cfRule>
  </conditionalFormatting>
  <conditionalFormatting sqref="J1705">
    <cfRule type="cellIs" dxfId="673" priority="511" operator="equal">
      <formula>"Low relevance"</formula>
    </cfRule>
  </conditionalFormatting>
  <conditionalFormatting sqref="J1705">
    <cfRule type="cellIs" dxfId="672" priority="512" operator="equal">
      <formula>"No relevance"</formula>
    </cfRule>
  </conditionalFormatting>
  <conditionalFormatting sqref="J1709">
    <cfRule type="cellIs" dxfId="671" priority="513" operator="equal">
      <formula>"High relevance"</formula>
    </cfRule>
  </conditionalFormatting>
  <conditionalFormatting sqref="J1706">
    <cfRule type="cellIs" dxfId="670" priority="514" operator="equal">
      <formula>"High relevance"</formula>
    </cfRule>
  </conditionalFormatting>
  <conditionalFormatting sqref="J1706">
    <cfRule type="cellIs" dxfId="669" priority="515" operator="equal">
      <formula>"Medium relevance"</formula>
    </cfRule>
  </conditionalFormatting>
  <conditionalFormatting sqref="J1706">
    <cfRule type="cellIs" dxfId="668" priority="516" operator="equal">
      <formula>"Low relevance"</formula>
    </cfRule>
  </conditionalFormatting>
  <conditionalFormatting sqref="J1706">
    <cfRule type="cellIs" dxfId="667" priority="517" operator="equal">
      <formula>"No relevance"</formula>
    </cfRule>
  </conditionalFormatting>
  <conditionalFormatting sqref="J1711">
    <cfRule type="cellIs" dxfId="666" priority="518" operator="equal">
      <formula>"High relevance"</formula>
    </cfRule>
  </conditionalFormatting>
  <conditionalFormatting sqref="J1711">
    <cfRule type="cellIs" dxfId="665" priority="519" operator="equal">
      <formula>"Medium relevance"</formula>
    </cfRule>
  </conditionalFormatting>
  <conditionalFormatting sqref="J1711">
    <cfRule type="cellIs" dxfId="664" priority="520" operator="equal">
      <formula>"Low relevance"</formula>
    </cfRule>
  </conditionalFormatting>
  <conditionalFormatting sqref="J1711">
    <cfRule type="cellIs" dxfId="663" priority="521" operator="equal">
      <formula>"No relevance"</formula>
    </cfRule>
  </conditionalFormatting>
  <conditionalFormatting sqref="J1712">
    <cfRule type="cellIs" dxfId="662" priority="522" operator="equal">
      <formula>"High relevance"</formula>
    </cfRule>
  </conditionalFormatting>
  <conditionalFormatting sqref="J1712">
    <cfRule type="cellIs" dxfId="661" priority="523" operator="equal">
      <formula>"Medium relevance"</formula>
    </cfRule>
  </conditionalFormatting>
  <conditionalFormatting sqref="J1712">
    <cfRule type="cellIs" dxfId="660" priority="524" operator="equal">
      <formula>"Low relevance"</formula>
    </cfRule>
  </conditionalFormatting>
  <conditionalFormatting sqref="J1712">
    <cfRule type="cellIs" dxfId="659" priority="525" operator="equal">
      <formula>"No relevance"</formula>
    </cfRule>
  </conditionalFormatting>
  <conditionalFormatting sqref="J1710">
    <cfRule type="cellIs" dxfId="658" priority="526" operator="equal">
      <formula>"High relevance"</formula>
    </cfRule>
  </conditionalFormatting>
  <conditionalFormatting sqref="J1710">
    <cfRule type="cellIs" dxfId="657" priority="527" operator="equal">
      <formula>"Medium relevance"</formula>
    </cfRule>
  </conditionalFormatting>
  <conditionalFormatting sqref="J1710">
    <cfRule type="cellIs" dxfId="656" priority="528" operator="equal">
      <formula>"Low relevance"</formula>
    </cfRule>
  </conditionalFormatting>
  <conditionalFormatting sqref="J1710">
    <cfRule type="cellIs" dxfId="655" priority="529" operator="equal">
      <formula>"No relevance"</formula>
    </cfRule>
  </conditionalFormatting>
  <conditionalFormatting sqref="J1707">
    <cfRule type="cellIs" dxfId="654" priority="530" operator="equal">
      <formula>"High relevance"</formula>
    </cfRule>
  </conditionalFormatting>
  <conditionalFormatting sqref="J1707">
    <cfRule type="cellIs" dxfId="653" priority="531" operator="equal">
      <formula>"Medium relevance"</formula>
    </cfRule>
  </conditionalFormatting>
  <conditionalFormatting sqref="J1707">
    <cfRule type="cellIs" dxfId="652" priority="532" operator="equal">
      <formula>"Low relevance"</formula>
    </cfRule>
  </conditionalFormatting>
  <conditionalFormatting sqref="J1707">
    <cfRule type="cellIs" dxfId="651" priority="533" operator="equal">
      <formula>"No relevance"</formula>
    </cfRule>
  </conditionalFormatting>
  <conditionalFormatting sqref="J1708">
    <cfRule type="cellIs" dxfId="650" priority="534" operator="equal">
      <formula>"High relevance"</formula>
    </cfRule>
  </conditionalFormatting>
  <conditionalFormatting sqref="J1708">
    <cfRule type="cellIs" dxfId="649" priority="535" operator="equal">
      <formula>"Medium relevance"</formula>
    </cfRule>
  </conditionalFormatting>
  <conditionalFormatting sqref="J1708">
    <cfRule type="cellIs" dxfId="648" priority="536" operator="equal">
      <formula>"Low relevance"</formula>
    </cfRule>
  </conditionalFormatting>
  <conditionalFormatting sqref="J1708">
    <cfRule type="cellIs" dxfId="647" priority="537" operator="equal">
      <formula>"No relevance"</formula>
    </cfRule>
  </conditionalFormatting>
  <conditionalFormatting sqref="J1709">
    <cfRule type="cellIs" dxfId="646" priority="538" operator="equal">
      <formula>"Medium relevance"</formula>
    </cfRule>
  </conditionalFormatting>
  <conditionalFormatting sqref="J1709">
    <cfRule type="cellIs" dxfId="645" priority="539" operator="equal">
      <formula>"Low relevance"</formula>
    </cfRule>
  </conditionalFormatting>
  <conditionalFormatting sqref="J1709">
    <cfRule type="cellIs" dxfId="644" priority="540" operator="equal">
      <formula>"No relevance"</formula>
    </cfRule>
  </conditionalFormatting>
  <conditionalFormatting sqref="J1714">
    <cfRule type="cellIs" dxfId="643" priority="545" operator="equal">
      <formula>"High relevance"</formula>
    </cfRule>
  </conditionalFormatting>
  <conditionalFormatting sqref="J1714">
    <cfRule type="cellIs" dxfId="642" priority="546" operator="equal">
      <formula>"Medium relevance"</formula>
    </cfRule>
  </conditionalFormatting>
  <conditionalFormatting sqref="J1714">
    <cfRule type="cellIs" dxfId="641" priority="547" operator="equal">
      <formula>"Low relevance"</formula>
    </cfRule>
  </conditionalFormatting>
  <conditionalFormatting sqref="J1714">
    <cfRule type="cellIs" dxfId="640" priority="548" operator="equal">
      <formula>"No relevance"</formula>
    </cfRule>
  </conditionalFormatting>
  <conditionalFormatting sqref="J1716">
    <cfRule type="cellIs" dxfId="639" priority="553" operator="equal">
      <formula>"High relevance"</formula>
    </cfRule>
  </conditionalFormatting>
  <conditionalFormatting sqref="J1716">
    <cfRule type="cellIs" dxfId="638" priority="554" operator="equal">
      <formula>"Medium relevance"</formula>
    </cfRule>
  </conditionalFormatting>
  <conditionalFormatting sqref="J1716">
    <cfRule type="cellIs" dxfId="637" priority="555" operator="equal">
      <formula>"Low relevance"</formula>
    </cfRule>
  </conditionalFormatting>
  <conditionalFormatting sqref="J1716">
    <cfRule type="cellIs" dxfId="636" priority="556" operator="equal">
      <formula>"No relevance"</formula>
    </cfRule>
  </conditionalFormatting>
  <conditionalFormatting sqref="J1719">
    <cfRule type="cellIs" dxfId="635" priority="497" operator="equal">
      <formula>"High relevance"</formula>
    </cfRule>
  </conditionalFormatting>
  <conditionalFormatting sqref="J1719">
    <cfRule type="cellIs" dxfId="634" priority="498" operator="equal">
      <formula>"Medium relevance"</formula>
    </cfRule>
  </conditionalFormatting>
  <conditionalFormatting sqref="J1719">
    <cfRule type="cellIs" dxfId="633" priority="499" operator="equal">
      <formula>"Low relevance"</formula>
    </cfRule>
  </conditionalFormatting>
  <conditionalFormatting sqref="J1719">
    <cfRule type="cellIs" dxfId="632" priority="500" operator="equal">
      <formula>"No relevance"</formula>
    </cfRule>
  </conditionalFormatting>
  <conditionalFormatting sqref="J1731">
    <cfRule type="cellIs" dxfId="631" priority="489" operator="equal">
      <formula>"High relevance"</formula>
    </cfRule>
  </conditionalFormatting>
  <conditionalFormatting sqref="J1731">
    <cfRule type="cellIs" dxfId="630" priority="490" operator="equal">
      <formula>"Medium relevance"</formula>
    </cfRule>
  </conditionalFormatting>
  <conditionalFormatting sqref="J1731">
    <cfRule type="cellIs" dxfId="629" priority="491" operator="equal">
      <formula>"Low relevance"</formula>
    </cfRule>
  </conditionalFormatting>
  <conditionalFormatting sqref="J1731">
    <cfRule type="cellIs" dxfId="628" priority="492" operator="equal">
      <formula>"No relevance"</formula>
    </cfRule>
  </conditionalFormatting>
  <conditionalFormatting sqref="J1729">
    <cfRule type="cellIs" dxfId="627" priority="481" operator="equal">
      <formula>"High relevance"</formula>
    </cfRule>
  </conditionalFormatting>
  <conditionalFormatting sqref="J1729">
    <cfRule type="cellIs" dxfId="626" priority="482" operator="equal">
      <formula>"Medium relevance"</formula>
    </cfRule>
  </conditionalFormatting>
  <conditionalFormatting sqref="J1729">
    <cfRule type="cellIs" dxfId="625" priority="483" operator="equal">
      <formula>"Low relevance"</formula>
    </cfRule>
  </conditionalFormatting>
  <conditionalFormatting sqref="J1729">
    <cfRule type="cellIs" dxfId="624" priority="484" operator="equal">
      <formula>"No relevance"</formula>
    </cfRule>
  </conditionalFormatting>
  <conditionalFormatting sqref="J1717:J1718">
    <cfRule type="cellIs" dxfId="623" priority="441" operator="equal">
      <formula>"High relevance"</formula>
    </cfRule>
  </conditionalFormatting>
  <conditionalFormatting sqref="J1717:J1718">
    <cfRule type="cellIs" dxfId="622" priority="442" operator="equal">
      <formula>"Medium relevance"</formula>
    </cfRule>
  </conditionalFormatting>
  <conditionalFormatting sqref="J1717:J1718">
    <cfRule type="cellIs" dxfId="621" priority="443" operator="equal">
      <formula>"Low relevance"</formula>
    </cfRule>
  </conditionalFormatting>
  <conditionalFormatting sqref="J1717:J1718">
    <cfRule type="cellIs" dxfId="620" priority="444" operator="equal">
      <formula>"No relevance"</formula>
    </cfRule>
  </conditionalFormatting>
  <conditionalFormatting sqref="J1720">
    <cfRule type="cellIs" dxfId="619" priority="445" operator="equal">
      <formula>"High relevance"</formula>
    </cfRule>
  </conditionalFormatting>
  <conditionalFormatting sqref="J1720">
    <cfRule type="cellIs" dxfId="618" priority="446" operator="equal">
      <formula>"Medium relevance"</formula>
    </cfRule>
  </conditionalFormatting>
  <conditionalFormatting sqref="J1720">
    <cfRule type="cellIs" dxfId="617" priority="447" operator="equal">
      <formula>"Low relevance"</formula>
    </cfRule>
  </conditionalFormatting>
  <conditionalFormatting sqref="J1720">
    <cfRule type="cellIs" dxfId="616" priority="448" operator="equal">
      <formula>"No relevance"</formula>
    </cfRule>
  </conditionalFormatting>
  <conditionalFormatting sqref="J1721">
    <cfRule type="cellIs" dxfId="615" priority="449" operator="equal">
      <formula>"High relevance"</formula>
    </cfRule>
  </conditionalFormatting>
  <conditionalFormatting sqref="J1721">
    <cfRule type="cellIs" dxfId="614" priority="450" operator="equal">
      <formula>"Medium relevance"</formula>
    </cfRule>
  </conditionalFormatting>
  <conditionalFormatting sqref="J1721">
    <cfRule type="cellIs" dxfId="613" priority="451" operator="equal">
      <formula>"Low relevance"</formula>
    </cfRule>
  </conditionalFormatting>
  <conditionalFormatting sqref="J1721">
    <cfRule type="cellIs" dxfId="612" priority="452" operator="equal">
      <formula>"No relevance"</formula>
    </cfRule>
  </conditionalFormatting>
  <conditionalFormatting sqref="J1725">
    <cfRule type="cellIs" dxfId="611" priority="453" operator="equal">
      <formula>"High relevance"</formula>
    </cfRule>
  </conditionalFormatting>
  <conditionalFormatting sqref="J1722">
    <cfRule type="cellIs" dxfId="610" priority="454" operator="equal">
      <formula>"High relevance"</formula>
    </cfRule>
  </conditionalFormatting>
  <conditionalFormatting sqref="J1722">
    <cfRule type="cellIs" dxfId="609" priority="455" operator="equal">
      <formula>"Medium relevance"</formula>
    </cfRule>
  </conditionalFormatting>
  <conditionalFormatting sqref="J1722">
    <cfRule type="cellIs" dxfId="608" priority="456" operator="equal">
      <formula>"Low relevance"</formula>
    </cfRule>
  </conditionalFormatting>
  <conditionalFormatting sqref="J1722">
    <cfRule type="cellIs" dxfId="607" priority="457" operator="equal">
      <formula>"No relevance"</formula>
    </cfRule>
  </conditionalFormatting>
  <conditionalFormatting sqref="J1727">
    <cfRule type="cellIs" dxfId="606" priority="458" operator="equal">
      <formula>"High relevance"</formula>
    </cfRule>
  </conditionalFormatting>
  <conditionalFormatting sqref="J1727">
    <cfRule type="cellIs" dxfId="605" priority="459" operator="equal">
      <formula>"Medium relevance"</formula>
    </cfRule>
  </conditionalFormatting>
  <conditionalFormatting sqref="J1727">
    <cfRule type="cellIs" dxfId="604" priority="460" operator="equal">
      <formula>"Low relevance"</formula>
    </cfRule>
  </conditionalFormatting>
  <conditionalFormatting sqref="J1727">
    <cfRule type="cellIs" dxfId="603" priority="461" operator="equal">
      <formula>"No relevance"</formula>
    </cfRule>
  </conditionalFormatting>
  <conditionalFormatting sqref="J1728">
    <cfRule type="cellIs" dxfId="602" priority="462" operator="equal">
      <formula>"High relevance"</formula>
    </cfRule>
  </conditionalFormatting>
  <conditionalFormatting sqref="J1728">
    <cfRule type="cellIs" dxfId="601" priority="463" operator="equal">
      <formula>"Medium relevance"</formula>
    </cfRule>
  </conditionalFormatting>
  <conditionalFormatting sqref="J1728">
    <cfRule type="cellIs" dxfId="600" priority="464" operator="equal">
      <formula>"Low relevance"</formula>
    </cfRule>
  </conditionalFormatting>
  <conditionalFormatting sqref="J1728">
    <cfRule type="cellIs" dxfId="599" priority="465" operator="equal">
      <formula>"No relevance"</formula>
    </cfRule>
  </conditionalFormatting>
  <conditionalFormatting sqref="J1726">
    <cfRule type="cellIs" dxfId="598" priority="466" operator="equal">
      <formula>"High relevance"</formula>
    </cfRule>
  </conditionalFormatting>
  <conditionalFormatting sqref="J1726">
    <cfRule type="cellIs" dxfId="597" priority="467" operator="equal">
      <formula>"Medium relevance"</formula>
    </cfRule>
  </conditionalFormatting>
  <conditionalFormatting sqref="J1726">
    <cfRule type="cellIs" dxfId="596" priority="468" operator="equal">
      <formula>"Low relevance"</formula>
    </cfRule>
  </conditionalFormatting>
  <conditionalFormatting sqref="J1726">
    <cfRule type="cellIs" dxfId="595" priority="469" operator="equal">
      <formula>"No relevance"</formula>
    </cfRule>
  </conditionalFormatting>
  <conditionalFormatting sqref="J1723">
    <cfRule type="cellIs" dxfId="594" priority="470" operator="equal">
      <formula>"High relevance"</formula>
    </cfRule>
  </conditionalFormatting>
  <conditionalFormatting sqref="J1723">
    <cfRule type="cellIs" dxfId="593" priority="471" operator="equal">
      <formula>"Medium relevance"</formula>
    </cfRule>
  </conditionalFormatting>
  <conditionalFormatting sqref="J1723">
    <cfRule type="cellIs" dxfId="592" priority="472" operator="equal">
      <formula>"Low relevance"</formula>
    </cfRule>
  </conditionalFormatting>
  <conditionalFormatting sqref="J1723">
    <cfRule type="cellIs" dxfId="591" priority="473" operator="equal">
      <formula>"No relevance"</formula>
    </cfRule>
  </conditionalFormatting>
  <conditionalFormatting sqref="J1724">
    <cfRule type="cellIs" dxfId="590" priority="474" operator="equal">
      <formula>"High relevance"</formula>
    </cfRule>
  </conditionalFormatting>
  <conditionalFormatting sqref="J1724">
    <cfRule type="cellIs" dxfId="589" priority="475" operator="equal">
      <formula>"Medium relevance"</formula>
    </cfRule>
  </conditionalFormatting>
  <conditionalFormatting sqref="J1724">
    <cfRule type="cellIs" dxfId="588" priority="476" operator="equal">
      <formula>"Low relevance"</formula>
    </cfRule>
  </conditionalFormatting>
  <conditionalFormatting sqref="J1724">
    <cfRule type="cellIs" dxfId="587" priority="477" operator="equal">
      <formula>"No relevance"</formula>
    </cfRule>
  </conditionalFormatting>
  <conditionalFormatting sqref="J1725">
    <cfRule type="cellIs" dxfId="586" priority="478" operator="equal">
      <formula>"Medium relevance"</formula>
    </cfRule>
  </conditionalFormatting>
  <conditionalFormatting sqref="J1725">
    <cfRule type="cellIs" dxfId="585" priority="479" operator="equal">
      <formula>"Low relevance"</formula>
    </cfRule>
  </conditionalFormatting>
  <conditionalFormatting sqref="J1725">
    <cfRule type="cellIs" dxfId="584" priority="480" operator="equal">
      <formula>"No relevance"</formula>
    </cfRule>
  </conditionalFormatting>
  <conditionalFormatting sqref="J1730">
    <cfRule type="cellIs" dxfId="583" priority="485" operator="equal">
      <formula>"High relevance"</formula>
    </cfRule>
  </conditionalFormatting>
  <conditionalFormatting sqref="J1730">
    <cfRule type="cellIs" dxfId="582" priority="486" operator="equal">
      <formula>"Medium relevance"</formula>
    </cfRule>
  </conditionalFormatting>
  <conditionalFormatting sqref="J1730">
    <cfRule type="cellIs" dxfId="581" priority="487" operator="equal">
      <formula>"Low relevance"</formula>
    </cfRule>
  </conditionalFormatting>
  <conditionalFormatting sqref="J1730">
    <cfRule type="cellIs" dxfId="580" priority="488" operator="equal">
      <formula>"No relevance"</formula>
    </cfRule>
  </conditionalFormatting>
  <conditionalFormatting sqref="J1732">
    <cfRule type="cellIs" dxfId="579" priority="493" operator="equal">
      <formula>"High relevance"</formula>
    </cfRule>
  </conditionalFormatting>
  <conditionalFormatting sqref="J1732">
    <cfRule type="cellIs" dxfId="578" priority="494" operator="equal">
      <formula>"Medium relevance"</formula>
    </cfRule>
  </conditionalFormatting>
  <conditionalFormatting sqref="J1732">
    <cfRule type="cellIs" dxfId="577" priority="495" operator="equal">
      <formula>"Low relevance"</formula>
    </cfRule>
  </conditionalFormatting>
  <conditionalFormatting sqref="J1732">
    <cfRule type="cellIs" dxfId="576" priority="496" operator="equal">
      <formula>"No relevance"</formula>
    </cfRule>
  </conditionalFormatting>
  <conditionalFormatting sqref="J1735">
    <cfRule type="cellIs" dxfId="575" priority="437" operator="equal">
      <formula>"High relevance"</formula>
    </cfRule>
  </conditionalFormatting>
  <conditionalFormatting sqref="J1735">
    <cfRule type="cellIs" dxfId="574" priority="438" operator="equal">
      <formula>"Medium relevance"</formula>
    </cfRule>
  </conditionalFormatting>
  <conditionalFormatting sqref="J1735">
    <cfRule type="cellIs" dxfId="573" priority="439" operator="equal">
      <formula>"Low relevance"</formula>
    </cfRule>
  </conditionalFormatting>
  <conditionalFormatting sqref="J1735">
    <cfRule type="cellIs" dxfId="572" priority="440" operator="equal">
      <formula>"No relevance"</formula>
    </cfRule>
  </conditionalFormatting>
  <conditionalFormatting sqref="J1747">
    <cfRule type="cellIs" dxfId="571" priority="429" operator="equal">
      <formula>"High relevance"</formula>
    </cfRule>
  </conditionalFormatting>
  <conditionalFormatting sqref="J1747">
    <cfRule type="cellIs" dxfId="570" priority="430" operator="equal">
      <formula>"Medium relevance"</formula>
    </cfRule>
  </conditionalFormatting>
  <conditionalFormatting sqref="J1747">
    <cfRule type="cellIs" dxfId="569" priority="431" operator="equal">
      <formula>"Low relevance"</formula>
    </cfRule>
  </conditionalFormatting>
  <conditionalFormatting sqref="J1747">
    <cfRule type="cellIs" dxfId="568" priority="432" operator="equal">
      <formula>"No relevance"</formula>
    </cfRule>
  </conditionalFormatting>
  <conditionalFormatting sqref="J1745">
    <cfRule type="cellIs" dxfId="567" priority="421" operator="equal">
      <formula>"High relevance"</formula>
    </cfRule>
  </conditionalFormatting>
  <conditionalFormatting sqref="J1745">
    <cfRule type="cellIs" dxfId="566" priority="422" operator="equal">
      <formula>"Medium relevance"</formula>
    </cfRule>
  </conditionalFormatting>
  <conditionalFormatting sqref="J1745">
    <cfRule type="cellIs" dxfId="565" priority="423" operator="equal">
      <formula>"Low relevance"</formula>
    </cfRule>
  </conditionalFormatting>
  <conditionalFormatting sqref="J1745">
    <cfRule type="cellIs" dxfId="564" priority="424" operator="equal">
      <formula>"No relevance"</formula>
    </cfRule>
  </conditionalFormatting>
  <conditionalFormatting sqref="J1733:J1734">
    <cfRule type="cellIs" dxfId="563" priority="381" operator="equal">
      <formula>"High relevance"</formula>
    </cfRule>
  </conditionalFormatting>
  <conditionalFormatting sqref="J1733:J1734">
    <cfRule type="cellIs" dxfId="562" priority="382" operator="equal">
      <formula>"Medium relevance"</formula>
    </cfRule>
  </conditionalFormatting>
  <conditionalFormatting sqref="J1733:J1734">
    <cfRule type="cellIs" dxfId="561" priority="383" operator="equal">
      <formula>"Low relevance"</formula>
    </cfRule>
  </conditionalFormatting>
  <conditionalFormatting sqref="J1733:J1734">
    <cfRule type="cellIs" dxfId="560" priority="384" operator="equal">
      <formula>"No relevance"</formula>
    </cfRule>
  </conditionalFormatting>
  <conditionalFormatting sqref="J1736">
    <cfRule type="cellIs" dxfId="559" priority="385" operator="equal">
      <formula>"High relevance"</formula>
    </cfRule>
  </conditionalFormatting>
  <conditionalFormatting sqref="J1736">
    <cfRule type="cellIs" dxfId="558" priority="386" operator="equal">
      <formula>"Medium relevance"</formula>
    </cfRule>
  </conditionalFormatting>
  <conditionalFormatting sqref="J1736">
    <cfRule type="cellIs" dxfId="557" priority="387" operator="equal">
      <formula>"Low relevance"</formula>
    </cfRule>
  </conditionalFormatting>
  <conditionalFormatting sqref="J1736">
    <cfRule type="cellIs" dxfId="556" priority="388" operator="equal">
      <formula>"No relevance"</formula>
    </cfRule>
  </conditionalFormatting>
  <conditionalFormatting sqref="J1737">
    <cfRule type="cellIs" dxfId="555" priority="389" operator="equal">
      <formula>"High relevance"</formula>
    </cfRule>
  </conditionalFormatting>
  <conditionalFormatting sqref="J1737">
    <cfRule type="cellIs" dxfId="554" priority="390" operator="equal">
      <formula>"Medium relevance"</formula>
    </cfRule>
  </conditionalFormatting>
  <conditionalFormatting sqref="J1737">
    <cfRule type="cellIs" dxfId="553" priority="391" operator="equal">
      <formula>"Low relevance"</formula>
    </cfRule>
  </conditionalFormatting>
  <conditionalFormatting sqref="J1737">
    <cfRule type="cellIs" dxfId="552" priority="392" operator="equal">
      <formula>"No relevance"</formula>
    </cfRule>
  </conditionalFormatting>
  <conditionalFormatting sqref="J1741">
    <cfRule type="cellIs" dxfId="551" priority="393" operator="equal">
      <formula>"High relevance"</formula>
    </cfRule>
  </conditionalFormatting>
  <conditionalFormatting sqref="J1738">
    <cfRule type="cellIs" dxfId="550" priority="394" operator="equal">
      <formula>"High relevance"</formula>
    </cfRule>
  </conditionalFormatting>
  <conditionalFormatting sqref="J1738">
    <cfRule type="cellIs" dxfId="549" priority="395" operator="equal">
      <formula>"Medium relevance"</formula>
    </cfRule>
  </conditionalFormatting>
  <conditionalFormatting sqref="J1738">
    <cfRule type="cellIs" dxfId="548" priority="396" operator="equal">
      <formula>"Low relevance"</formula>
    </cfRule>
  </conditionalFormatting>
  <conditionalFormatting sqref="J1738">
    <cfRule type="cellIs" dxfId="547" priority="397" operator="equal">
      <formula>"No relevance"</formula>
    </cfRule>
  </conditionalFormatting>
  <conditionalFormatting sqref="J1743">
    <cfRule type="cellIs" dxfId="546" priority="398" operator="equal">
      <formula>"High relevance"</formula>
    </cfRule>
  </conditionalFormatting>
  <conditionalFormatting sqref="J1743">
    <cfRule type="cellIs" dxfId="545" priority="399" operator="equal">
      <formula>"Medium relevance"</formula>
    </cfRule>
  </conditionalFormatting>
  <conditionalFormatting sqref="J1743">
    <cfRule type="cellIs" dxfId="544" priority="400" operator="equal">
      <formula>"Low relevance"</formula>
    </cfRule>
  </conditionalFormatting>
  <conditionalFormatting sqref="J1743">
    <cfRule type="cellIs" dxfId="543" priority="401" operator="equal">
      <formula>"No relevance"</formula>
    </cfRule>
  </conditionalFormatting>
  <conditionalFormatting sqref="J1744">
    <cfRule type="cellIs" dxfId="542" priority="402" operator="equal">
      <formula>"High relevance"</formula>
    </cfRule>
  </conditionalFormatting>
  <conditionalFormatting sqref="J1744">
    <cfRule type="cellIs" dxfId="541" priority="403" operator="equal">
      <formula>"Medium relevance"</formula>
    </cfRule>
  </conditionalFormatting>
  <conditionalFormatting sqref="J1744">
    <cfRule type="cellIs" dxfId="540" priority="404" operator="equal">
      <formula>"Low relevance"</formula>
    </cfRule>
  </conditionalFormatting>
  <conditionalFormatting sqref="J1744">
    <cfRule type="cellIs" dxfId="539" priority="405" operator="equal">
      <formula>"No relevance"</formula>
    </cfRule>
  </conditionalFormatting>
  <conditionalFormatting sqref="J1742">
    <cfRule type="cellIs" dxfId="538" priority="406" operator="equal">
      <formula>"High relevance"</formula>
    </cfRule>
  </conditionalFormatting>
  <conditionalFormatting sqref="J1742">
    <cfRule type="cellIs" dxfId="537" priority="407" operator="equal">
      <formula>"Medium relevance"</formula>
    </cfRule>
  </conditionalFormatting>
  <conditionalFormatting sqref="J1742">
    <cfRule type="cellIs" dxfId="536" priority="408" operator="equal">
      <formula>"Low relevance"</formula>
    </cfRule>
  </conditionalFormatting>
  <conditionalFormatting sqref="J1742">
    <cfRule type="cellIs" dxfId="535" priority="409" operator="equal">
      <formula>"No relevance"</formula>
    </cfRule>
  </conditionalFormatting>
  <conditionalFormatting sqref="J1739">
    <cfRule type="cellIs" dxfId="534" priority="410" operator="equal">
      <formula>"High relevance"</formula>
    </cfRule>
  </conditionalFormatting>
  <conditionalFormatting sqref="J1739">
    <cfRule type="cellIs" dxfId="533" priority="411" operator="equal">
      <formula>"Medium relevance"</formula>
    </cfRule>
  </conditionalFormatting>
  <conditionalFormatting sqref="J1739">
    <cfRule type="cellIs" dxfId="532" priority="412" operator="equal">
      <formula>"Low relevance"</formula>
    </cfRule>
  </conditionalFormatting>
  <conditionalFormatting sqref="J1739">
    <cfRule type="cellIs" dxfId="531" priority="413" operator="equal">
      <formula>"No relevance"</formula>
    </cfRule>
  </conditionalFormatting>
  <conditionalFormatting sqref="J1740">
    <cfRule type="cellIs" dxfId="530" priority="414" operator="equal">
      <formula>"High relevance"</formula>
    </cfRule>
  </conditionalFormatting>
  <conditionalFormatting sqref="J1740">
    <cfRule type="cellIs" dxfId="529" priority="415" operator="equal">
      <formula>"Medium relevance"</formula>
    </cfRule>
  </conditionalFormatting>
  <conditionalFormatting sqref="J1740">
    <cfRule type="cellIs" dxfId="528" priority="416" operator="equal">
      <formula>"Low relevance"</formula>
    </cfRule>
  </conditionalFormatting>
  <conditionalFormatting sqref="J1740">
    <cfRule type="cellIs" dxfId="527" priority="417" operator="equal">
      <formula>"No relevance"</formula>
    </cfRule>
  </conditionalFormatting>
  <conditionalFormatting sqref="J1741">
    <cfRule type="cellIs" dxfId="526" priority="418" operator="equal">
      <formula>"Medium relevance"</formula>
    </cfRule>
  </conditionalFormatting>
  <conditionalFormatting sqref="J1741">
    <cfRule type="cellIs" dxfId="525" priority="419" operator="equal">
      <formula>"Low relevance"</formula>
    </cfRule>
  </conditionalFormatting>
  <conditionalFormatting sqref="J1741">
    <cfRule type="cellIs" dxfId="524" priority="420" operator="equal">
      <formula>"No relevance"</formula>
    </cfRule>
  </conditionalFormatting>
  <conditionalFormatting sqref="J1746">
    <cfRule type="cellIs" dxfId="523" priority="425" operator="equal">
      <formula>"High relevance"</formula>
    </cfRule>
  </conditionalFormatting>
  <conditionalFormatting sqref="J1746">
    <cfRule type="cellIs" dxfId="522" priority="426" operator="equal">
      <formula>"Medium relevance"</formula>
    </cfRule>
  </conditionalFormatting>
  <conditionalFormatting sqref="J1746">
    <cfRule type="cellIs" dxfId="521" priority="427" operator="equal">
      <formula>"Low relevance"</formula>
    </cfRule>
  </conditionalFormatting>
  <conditionalFormatting sqref="J1746">
    <cfRule type="cellIs" dxfId="520" priority="428" operator="equal">
      <formula>"No relevance"</formula>
    </cfRule>
  </conditionalFormatting>
  <conditionalFormatting sqref="J1748">
    <cfRule type="cellIs" dxfId="519" priority="433" operator="equal">
      <formula>"High relevance"</formula>
    </cfRule>
  </conditionalFormatting>
  <conditionalFormatting sqref="J1748">
    <cfRule type="cellIs" dxfId="518" priority="434" operator="equal">
      <formula>"Medium relevance"</formula>
    </cfRule>
  </conditionalFormatting>
  <conditionalFormatting sqref="J1748">
    <cfRule type="cellIs" dxfId="517" priority="435" operator="equal">
      <formula>"Low relevance"</formula>
    </cfRule>
  </conditionalFormatting>
  <conditionalFormatting sqref="J1748">
    <cfRule type="cellIs" dxfId="516" priority="436" operator="equal">
      <formula>"No relevance"</formula>
    </cfRule>
  </conditionalFormatting>
  <conditionalFormatting sqref="J1751">
    <cfRule type="cellIs" dxfId="515" priority="377" operator="equal">
      <formula>"High relevance"</formula>
    </cfRule>
  </conditionalFormatting>
  <conditionalFormatting sqref="J1751">
    <cfRule type="cellIs" dxfId="514" priority="378" operator="equal">
      <formula>"Medium relevance"</formula>
    </cfRule>
  </conditionalFormatting>
  <conditionalFormatting sqref="J1751">
    <cfRule type="cellIs" dxfId="513" priority="379" operator="equal">
      <formula>"Low relevance"</formula>
    </cfRule>
  </conditionalFormatting>
  <conditionalFormatting sqref="J1751">
    <cfRule type="cellIs" dxfId="512" priority="380" operator="equal">
      <formula>"No relevance"</formula>
    </cfRule>
  </conditionalFormatting>
  <conditionalFormatting sqref="J1763">
    <cfRule type="cellIs" dxfId="511" priority="369" operator="equal">
      <formula>"High relevance"</formula>
    </cfRule>
  </conditionalFormatting>
  <conditionalFormatting sqref="J1763">
    <cfRule type="cellIs" dxfId="510" priority="370" operator="equal">
      <formula>"Medium relevance"</formula>
    </cfRule>
  </conditionalFormatting>
  <conditionalFormatting sqref="J1763">
    <cfRule type="cellIs" dxfId="509" priority="371" operator="equal">
      <formula>"Low relevance"</formula>
    </cfRule>
  </conditionalFormatting>
  <conditionalFormatting sqref="J1763">
    <cfRule type="cellIs" dxfId="508" priority="372" operator="equal">
      <formula>"No relevance"</formula>
    </cfRule>
  </conditionalFormatting>
  <conditionalFormatting sqref="J1761">
    <cfRule type="cellIs" dxfId="507" priority="361" operator="equal">
      <formula>"High relevance"</formula>
    </cfRule>
  </conditionalFormatting>
  <conditionalFormatting sqref="J1761">
    <cfRule type="cellIs" dxfId="506" priority="362" operator="equal">
      <formula>"Medium relevance"</formula>
    </cfRule>
  </conditionalFormatting>
  <conditionalFormatting sqref="J1761">
    <cfRule type="cellIs" dxfId="505" priority="363" operator="equal">
      <formula>"Low relevance"</formula>
    </cfRule>
  </conditionalFormatting>
  <conditionalFormatting sqref="J1761">
    <cfRule type="cellIs" dxfId="504" priority="364" operator="equal">
      <formula>"No relevance"</formula>
    </cfRule>
  </conditionalFormatting>
  <conditionalFormatting sqref="J1749:J1750">
    <cfRule type="cellIs" dxfId="503" priority="321" operator="equal">
      <formula>"High relevance"</formula>
    </cfRule>
  </conditionalFormatting>
  <conditionalFormatting sqref="J1749:J1750">
    <cfRule type="cellIs" dxfId="502" priority="322" operator="equal">
      <formula>"Medium relevance"</formula>
    </cfRule>
  </conditionalFormatting>
  <conditionalFormatting sqref="J1749:J1750">
    <cfRule type="cellIs" dxfId="501" priority="323" operator="equal">
      <formula>"Low relevance"</formula>
    </cfRule>
  </conditionalFormatting>
  <conditionalFormatting sqref="J1749:J1750">
    <cfRule type="cellIs" dxfId="500" priority="324" operator="equal">
      <formula>"No relevance"</formula>
    </cfRule>
  </conditionalFormatting>
  <conditionalFormatting sqref="J1752">
    <cfRule type="cellIs" dxfId="499" priority="325" operator="equal">
      <formula>"High relevance"</formula>
    </cfRule>
  </conditionalFormatting>
  <conditionalFormatting sqref="J1752">
    <cfRule type="cellIs" dxfId="498" priority="326" operator="equal">
      <formula>"Medium relevance"</formula>
    </cfRule>
  </conditionalFormatting>
  <conditionalFormatting sqref="J1752">
    <cfRule type="cellIs" dxfId="497" priority="327" operator="equal">
      <formula>"Low relevance"</formula>
    </cfRule>
  </conditionalFormatting>
  <conditionalFormatting sqref="J1752">
    <cfRule type="cellIs" dxfId="496" priority="328" operator="equal">
      <formula>"No relevance"</formula>
    </cfRule>
  </conditionalFormatting>
  <conditionalFormatting sqref="J1753">
    <cfRule type="cellIs" dxfId="495" priority="329" operator="equal">
      <formula>"High relevance"</formula>
    </cfRule>
  </conditionalFormatting>
  <conditionalFormatting sqref="J1753">
    <cfRule type="cellIs" dxfId="494" priority="330" operator="equal">
      <formula>"Medium relevance"</formula>
    </cfRule>
  </conditionalFormatting>
  <conditionalFormatting sqref="J1753">
    <cfRule type="cellIs" dxfId="493" priority="331" operator="equal">
      <formula>"Low relevance"</formula>
    </cfRule>
  </conditionalFormatting>
  <conditionalFormatting sqref="J1753">
    <cfRule type="cellIs" dxfId="492" priority="332" operator="equal">
      <formula>"No relevance"</formula>
    </cfRule>
  </conditionalFormatting>
  <conditionalFormatting sqref="J1757">
    <cfRule type="cellIs" dxfId="491" priority="333" operator="equal">
      <formula>"High relevance"</formula>
    </cfRule>
  </conditionalFormatting>
  <conditionalFormatting sqref="J1754">
    <cfRule type="cellIs" dxfId="490" priority="334" operator="equal">
      <formula>"High relevance"</formula>
    </cfRule>
  </conditionalFormatting>
  <conditionalFormatting sqref="J1754">
    <cfRule type="cellIs" dxfId="489" priority="335" operator="equal">
      <formula>"Medium relevance"</formula>
    </cfRule>
  </conditionalFormatting>
  <conditionalFormatting sqref="J1754">
    <cfRule type="cellIs" dxfId="488" priority="336" operator="equal">
      <formula>"Low relevance"</formula>
    </cfRule>
  </conditionalFormatting>
  <conditionalFormatting sqref="J1754">
    <cfRule type="cellIs" dxfId="487" priority="337" operator="equal">
      <formula>"No relevance"</formula>
    </cfRule>
  </conditionalFormatting>
  <conditionalFormatting sqref="J1759">
    <cfRule type="cellIs" dxfId="486" priority="338" operator="equal">
      <formula>"High relevance"</formula>
    </cfRule>
  </conditionalFormatting>
  <conditionalFormatting sqref="J1759">
    <cfRule type="cellIs" dxfId="485" priority="339" operator="equal">
      <formula>"Medium relevance"</formula>
    </cfRule>
  </conditionalFormatting>
  <conditionalFormatting sqref="J1759">
    <cfRule type="cellIs" dxfId="484" priority="340" operator="equal">
      <formula>"Low relevance"</formula>
    </cfRule>
  </conditionalFormatting>
  <conditionalFormatting sqref="J1759">
    <cfRule type="cellIs" dxfId="483" priority="341" operator="equal">
      <formula>"No relevance"</formula>
    </cfRule>
  </conditionalFormatting>
  <conditionalFormatting sqref="J1760">
    <cfRule type="cellIs" dxfId="482" priority="342" operator="equal">
      <formula>"High relevance"</formula>
    </cfRule>
  </conditionalFormatting>
  <conditionalFormatting sqref="J1760">
    <cfRule type="cellIs" dxfId="481" priority="343" operator="equal">
      <formula>"Medium relevance"</formula>
    </cfRule>
  </conditionalFormatting>
  <conditionalFormatting sqref="J1760">
    <cfRule type="cellIs" dxfId="480" priority="344" operator="equal">
      <formula>"Low relevance"</formula>
    </cfRule>
  </conditionalFormatting>
  <conditionalFormatting sqref="J1760">
    <cfRule type="cellIs" dxfId="479" priority="345" operator="equal">
      <formula>"No relevance"</formula>
    </cfRule>
  </conditionalFormatting>
  <conditionalFormatting sqref="J1758">
    <cfRule type="cellIs" dxfId="478" priority="346" operator="equal">
      <formula>"High relevance"</formula>
    </cfRule>
  </conditionalFormatting>
  <conditionalFormatting sqref="J1758">
    <cfRule type="cellIs" dxfId="477" priority="347" operator="equal">
      <formula>"Medium relevance"</formula>
    </cfRule>
  </conditionalFormatting>
  <conditionalFormatting sqref="J1758">
    <cfRule type="cellIs" dxfId="476" priority="348" operator="equal">
      <formula>"Low relevance"</formula>
    </cfRule>
  </conditionalFormatting>
  <conditionalFormatting sqref="J1758">
    <cfRule type="cellIs" dxfId="475" priority="349" operator="equal">
      <formula>"No relevance"</formula>
    </cfRule>
  </conditionalFormatting>
  <conditionalFormatting sqref="J1755">
    <cfRule type="cellIs" dxfId="474" priority="350" operator="equal">
      <formula>"High relevance"</formula>
    </cfRule>
  </conditionalFormatting>
  <conditionalFormatting sqref="J1755">
    <cfRule type="cellIs" dxfId="473" priority="351" operator="equal">
      <formula>"Medium relevance"</formula>
    </cfRule>
  </conditionalFormatting>
  <conditionalFormatting sqref="J1755">
    <cfRule type="cellIs" dxfId="472" priority="352" operator="equal">
      <formula>"Low relevance"</formula>
    </cfRule>
  </conditionalFormatting>
  <conditionalFormatting sqref="J1755">
    <cfRule type="cellIs" dxfId="471" priority="353" operator="equal">
      <formula>"No relevance"</formula>
    </cfRule>
  </conditionalFormatting>
  <conditionalFormatting sqref="J1756">
    <cfRule type="cellIs" dxfId="470" priority="354" operator="equal">
      <formula>"High relevance"</formula>
    </cfRule>
  </conditionalFormatting>
  <conditionalFormatting sqref="J1756">
    <cfRule type="cellIs" dxfId="469" priority="355" operator="equal">
      <formula>"Medium relevance"</formula>
    </cfRule>
  </conditionalFormatting>
  <conditionalFormatting sqref="J1756">
    <cfRule type="cellIs" dxfId="468" priority="356" operator="equal">
      <formula>"Low relevance"</formula>
    </cfRule>
  </conditionalFormatting>
  <conditionalFormatting sqref="J1756">
    <cfRule type="cellIs" dxfId="467" priority="357" operator="equal">
      <formula>"No relevance"</formula>
    </cfRule>
  </conditionalFormatting>
  <conditionalFormatting sqref="J1757">
    <cfRule type="cellIs" dxfId="466" priority="358" operator="equal">
      <formula>"Medium relevance"</formula>
    </cfRule>
  </conditionalFormatting>
  <conditionalFormatting sqref="J1757">
    <cfRule type="cellIs" dxfId="465" priority="359" operator="equal">
      <formula>"Low relevance"</formula>
    </cfRule>
  </conditionalFormatting>
  <conditionalFormatting sqref="J1757">
    <cfRule type="cellIs" dxfId="464" priority="360" operator="equal">
      <formula>"No relevance"</formula>
    </cfRule>
  </conditionalFormatting>
  <conditionalFormatting sqref="J1762">
    <cfRule type="cellIs" dxfId="463" priority="365" operator="equal">
      <formula>"High relevance"</formula>
    </cfRule>
  </conditionalFormatting>
  <conditionalFormatting sqref="J1762">
    <cfRule type="cellIs" dxfId="462" priority="366" operator="equal">
      <formula>"Medium relevance"</formula>
    </cfRule>
  </conditionalFormatting>
  <conditionalFormatting sqref="J1762">
    <cfRule type="cellIs" dxfId="461" priority="367" operator="equal">
      <formula>"Low relevance"</formula>
    </cfRule>
  </conditionalFormatting>
  <conditionalFormatting sqref="J1762">
    <cfRule type="cellIs" dxfId="460" priority="368" operator="equal">
      <formula>"No relevance"</formula>
    </cfRule>
  </conditionalFormatting>
  <conditionalFormatting sqref="J1764">
    <cfRule type="cellIs" dxfId="459" priority="373" operator="equal">
      <formula>"High relevance"</formula>
    </cfRule>
  </conditionalFormatting>
  <conditionalFormatting sqref="J1764">
    <cfRule type="cellIs" dxfId="458" priority="374" operator="equal">
      <formula>"Medium relevance"</formula>
    </cfRule>
  </conditionalFormatting>
  <conditionalFormatting sqref="J1764">
    <cfRule type="cellIs" dxfId="457" priority="375" operator="equal">
      <formula>"Low relevance"</formula>
    </cfRule>
  </conditionalFormatting>
  <conditionalFormatting sqref="J1764">
    <cfRule type="cellIs" dxfId="456" priority="376" operator="equal">
      <formula>"No relevance"</formula>
    </cfRule>
  </conditionalFormatting>
  <conditionalFormatting sqref="J1767">
    <cfRule type="cellIs" dxfId="455" priority="317" operator="equal">
      <formula>"High relevance"</formula>
    </cfRule>
  </conditionalFormatting>
  <conditionalFormatting sqref="J1767">
    <cfRule type="cellIs" dxfId="454" priority="318" operator="equal">
      <formula>"Medium relevance"</formula>
    </cfRule>
  </conditionalFormatting>
  <conditionalFormatting sqref="J1767">
    <cfRule type="cellIs" dxfId="453" priority="319" operator="equal">
      <formula>"Low relevance"</formula>
    </cfRule>
  </conditionalFormatting>
  <conditionalFormatting sqref="J1767">
    <cfRule type="cellIs" dxfId="452" priority="320" operator="equal">
      <formula>"No relevance"</formula>
    </cfRule>
  </conditionalFormatting>
  <conditionalFormatting sqref="J1779">
    <cfRule type="cellIs" dxfId="451" priority="309" operator="equal">
      <formula>"High relevance"</formula>
    </cfRule>
  </conditionalFormatting>
  <conditionalFormatting sqref="J1779">
    <cfRule type="cellIs" dxfId="450" priority="310" operator="equal">
      <formula>"Medium relevance"</formula>
    </cfRule>
  </conditionalFormatting>
  <conditionalFormatting sqref="J1779">
    <cfRule type="cellIs" dxfId="449" priority="311" operator="equal">
      <formula>"Low relevance"</formula>
    </cfRule>
  </conditionalFormatting>
  <conditionalFormatting sqref="J1779">
    <cfRule type="cellIs" dxfId="448" priority="312" operator="equal">
      <formula>"No relevance"</formula>
    </cfRule>
  </conditionalFormatting>
  <conditionalFormatting sqref="J1777">
    <cfRule type="cellIs" dxfId="447" priority="301" operator="equal">
      <formula>"High relevance"</formula>
    </cfRule>
  </conditionalFormatting>
  <conditionalFormatting sqref="J1777">
    <cfRule type="cellIs" dxfId="446" priority="302" operator="equal">
      <formula>"Medium relevance"</formula>
    </cfRule>
  </conditionalFormatting>
  <conditionalFormatting sqref="J1777">
    <cfRule type="cellIs" dxfId="445" priority="303" operator="equal">
      <formula>"Low relevance"</formula>
    </cfRule>
  </conditionalFormatting>
  <conditionalFormatting sqref="J1777">
    <cfRule type="cellIs" dxfId="444" priority="304" operator="equal">
      <formula>"No relevance"</formula>
    </cfRule>
  </conditionalFormatting>
  <conditionalFormatting sqref="J1765:J1766">
    <cfRule type="cellIs" dxfId="443" priority="261" operator="equal">
      <formula>"High relevance"</formula>
    </cfRule>
  </conditionalFormatting>
  <conditionalFormatting sqref="J1765:J1766">
    <cfRule type="cellIs" dxfId="442" priority="262" operator="equal">
      <formula>"Medium relevance"</formula>
    </cfRule>
  </conditionalFormatting>
  <conditionalFormatting sqref="J1765:J1766">
    <cfRule type="cellIs" dxfId="441" priority="263" operator="equal">
      <formula>"Low relevance"</formula>
    </cfRule>
  </conditionalFormatting>
  <conditionalFormatting sqref="J1765:J1766">
    <cfRule type="cellIs" dxfId="440" priority="264" operator="equal">
      <formula>"No relevance"</formula>
    </cfRule>
  </conditionalFormatting>
  <conditionalFormatting sqref="J1768">
    <cfRule type="cellIs" dxfId="439" priority="265" operator="equal">
      <formula>"High relevance"</formula>
    </cfRule>
  </conditionalFormatting>
  <conditionalFormatting sqref="J1768">
    <cfRule type="cellIs" dxfId="438" priority="266" operator="equal">
      <formula>"Medium relevance"</formula>
    </cfRule>
  </conditionalFormatting>
  <conditionalFormatting sqref="J1768">
    <cfRule type="cellIs" dxfId="437" priority="267" operator="equal">
      <formula>"Low relevance"</formula>
    </cfRule>
  </conditionalFormatting>
  <conditionalFormatting sqref="J1768">
    <cfRule type="cellIs" dxfId="436" priority="268" operator="equal">
      <formula>"No relevance"</formula>
    </cfRule>
  </conditionalFormatting>
  <conditionalFormatting sqref="J1769">
    <cfRule type="cellIs" dxfId="435" priority="269" operator="equal">
      <formula>"High relevance"</formula>
    </cfRule>
  </conditionalFormatting>
  <conditionalFormatting sqref="J1769">
    <cfRule type="cellIs" dxfId="434" priority="270" operator="equal">
      <formula>"Medium relevance"</formula>
    </cfRule>
  </conditionalFormatting>
  <conditionalFormatting sqref="J1769">
    <cfRule type="cellIs" dxfId="433" priority="271" operator="equal">
      <formula>"Low relevance"</formula>
    </cfRule>
  </conditionalFormatting>
  <conditionalFormatting sqref="J1769">
    <cfRule type="cellIs" dxfId="432" priority="272" operator="equal">
      <formula>"No relevance"</formula>
    </cfRule>
  </conditionalFormatting>
  <conditionalFormatting sqref="J1773">
    <cfRule type="cellIs" dxfId="431" priority="273" operator="equal">
      <formula>"High relevance"</formula>
    </cfRule>
  </conditionalFormatting>
  <conditionalFormatting sqref="J1770">
    <cfRule type="cellIs" dxfId="430" priority="274" operator="equal">
      <formula>"High relevance"</formula>
    </cfRule>
  </conditionalFormatting>
  <conditionalFormatting sqref="J1770">
    <cfRule type="cellIs" dxfId="429" priority="275" operator="equal">
      <formula>"Medium relevance"</formula>
    </cfRule>
  </conditionalFormatting>
  <conditionalFormatting sqref="J1770">
    <cfRule type="cellIs" dxfId="428" priority="276" operator="equal">
      <formula>"Low relevance"</formula>
    </cfRule>
  </conditionalFormatting>
  <conditionalFormatting sqref="J1770">
    <cfRule type="cellIs" dxfId="427" priority="277" operator="equal">
      <formula>"No relevance"</formula>
    </cfRule>
  </conditionalFormatting>
  <conditionalFormatting sqref="J1775">
    <cfRule type="cellIs" dxfId="426" priority="278" operator="equal">
      <formula>"High relevance"</formula>
    </cfRule>
  </conditionalFormatting>
  <conditionalFormatting sqref="J1775">
    <cfRule type="cellIs" dxfId="425" priority="279" operator="equal">
      <formula>"Medium relevance"</formula>
    </cfRule>
  </conditionalFormatting>
  <conditionalFormatting sqref="J1775">
    <cfRule type="cellIs" dxfId="424" priority="280" operator="equal">
      <formula>"Low relevance"</formula>
    </cfRule>
  </conditionalFormatting>
  <conditionalFormatting sqref="J1775">
    <cfRule type="cellIs" dxfId="423" priority="281" operator="equal">
      <formula>"No relevance"</formula>
    </cfRule>
  </conditionalFormatting>
  <conditionalFormatting sqref="J1776">
    <cfRule type="cellIs" dxfId="422" priority="282" operator="equal">
      <formula>"High relevance"</formula>
    </cfRule>
  </conditionalFormatting>
  <conditionalFormatting sqref="J1776">
    <cfRule type="cellIs" dxfId="421" priority="283" operator="equal">
      <formula>"Medium relevance"</formula>
    </cfRule>
  </conditionalFormatting>
  <conditionalFormatting sqref="J1776">
    <cfRule type="cellIs" dxfId="420" priority="284" operator="equal">
      <formula>"Low relevance"</formula>
    </cfRule>
  </conditionalFormatting>
  <conditionalFormatting sqref="J1776">
    <cfRule type="cellIs" dxfId="419" priority="285" operator="equal">
      <formula>"No relevance"</formula>
    </cfRule>
  </conditionalFormatting>
  <conditionalFormatting sqref="J1774">
    <cfRule type="cellIs" dxfId="418" priority="286" operator="equal">
      <formula>"High relevance"</formula>
    </cfRule>
  </conditionalFormatting>
  <conditionalFormatting sqref="J1774">
    <cfRule type="cellIs" dxfId="417" priority="287" operator="equal">
      <formula>"Medium relevance"</formula>
    </cfRule>
  </conditionalFormatting>
  <conditionalFormatting sqref="J1774">
    <cfRule type="cellIs" dxfId="416" priority="288" operator="equal">
      <formula>"Low relevance"</formula>
    </cfRule>
  </conditionalFormatting>
  <conditionalFormatting sqref="J1774">
    <cfRule type="cellIs" dxfId="415" priority="289" operator="equal">
      <formula>"No relevance"</formula>
    </cfRule>
  </conditionalFormatting>
  <conditionalFormatting sqref="J1771">
    <cfRule type="cellIs" dxfId="414" priority="290" operator="equal">
      <formula>"High relevance"</formula>
    </cfRule>
  </conditionalFormatting>
  <conditionalFormatting sqref="J1771">
    <cfRule type="cellIs" dxfId="413" priority="291" operator="equal">
      <formula>"Medium relevance"</formula>
    </cfRule>
  </conditionalFormatting>
  <conditionalFormatting sqref="J1771">
    <cfRule type="cellIs" dxfId="412" priority="292" operator="equal">
      <formula>"Low relevance"</formula>
    </cfRule>
  </conditionalFormatting>
  <conditionalFormatting sqref="J1771">
    <cfRule type="cellIs" dxfId="411" priority="293" operator="equal">
      <formula>"No relevance"</formula>
    </cfRule>
  </conditionalFormatting>
  <conditionalFormatting sqref="J1772">
    <cfRule type="cellIs" dxfId="410" priority="294" operator="equal">
      <formula>"High relevance"</formula>
    </cfRule>
  </conditionalFormatting>
  <conditionalFormatting sqref="J1772">
    <cfRule type="cellIs" dxfId="409" priority="295" operator="equal">
      <formula>"Medium relevance"</formula>
    </cfRule>
  </conditionalFormatting>
  <conditionalFormatting sqref="J1772">
    <cfRule type="cellIs" dxfId="408" priority="296" operator="equal">
      <formula>"Low relevance"</formula>
    </cfRule>
  </conditionalFormatting>
  <conditionalFormatting sqref="J1772">
    <cfRule type="cellIs" dxfId="407" priority="297" operator="equal">
      <formula>"No relevance"</formula>
    </cfRule>
  </conditionalFormatting>
  <conditionalFormatting sqref="J1773">
    <cfRule type="cellIs" dxfId="406" priority="298" operator="equal">
      <formula>"Medium relevance"</formula>
    </cfRule>
  </conditionalFormatting>
  <conditionalFormatting sqref="J1773">
    <cfRule type="cellIs" dxfId="405" priority="299" operator="equal">
      <formula>"Low relevance"</formula>
    </cfRule>
  </conditionalFormatting>
  <conditionalFormatting sqref="J1773">
    <cfRule type="cellIs" dxfId="404" priority="300" operator="equal">
      <formula>"No relevance"</formula>
    </cfRule>
  </conditionalFormatting>
  <conditionalFormatting sqref="J1778">
    <cfRule type="cellIs" dxfId="403" priority="305" operator="equal">
      <formula>"High relevance"</formula>
    </cfRule>
  </conditionalFormatting>
  <conditionalFormatting sqref="J1778">
    <cfRule type="cellIs" dxfId="402" priority="306" operator="equal">
      <formula>"Medium relevance"</formula>
    </cfRule>
  </conditionalFormatting>
  <conditionalFormatting sqref="J1778">
    <cfRule type="cellIs" dxfId="401" priority="307" operator="equal">
      <formula>"Low relevance"</formula>
    </cfRule>
  </conditionalFormatting>
  <conditionalFormatting sqref="J1778">
    <cfRule type="cellIs" dxfId="400" priority="308" operator="equal">
      <formula>"No relevance"</formula>
    </cfRule>
  </conditionalFormatting>
  <conditionalFormatting sqref="J1780">
    <cfRule type="cellIs" dxfId="399" priority="313" operator="equal">
      <formula>"High relevance"</formula>
    </cfRule>
  </conditionalFormatting>
  <conditionalFormatting sqref="J1780">
    <cfRule type="cellIs" dxfId="398" priority="314" operator="equal">
      <formula>"Medium relevance"</formula>
    </cfRule>
  </conditionalFormatting>
  <conditionalFormatting sqref="J1780">
    <cfRule type="cellIs" dxfId="397" priority="315" operator="equal">
      <formula>"Low relevance"</formula>
    </cfRule>
  </conditionalFormatting>
  <conditionalFormatting sqref="J1780">
    <cfRule type="cellIs" dxfId="396" priority="316" operator="equal">
      <formula>"No relevance"</formula>
    </cfRule>
  </conditionalFormatting>
  <conditionalFormatting sqref="J1783">
    <cfRule type="cellIs" dxfId="395" priority="257" operator="equal">
      <formula>"High relevance"</formula>
    </cfRule>
  </conditionalFormatting>
  <conditionalFormatting sqref="J1783">
    <cfRule type="cellIs" dxfId="394" priority="258" operator="equal">
      <formula>"Medium relevance"</formula>
    </cfRule>
  </conditionalFormatting>
  <conditionalFormatting sqref="J1783">
    <cfRule type="cellIs" dxfId="393" priority="259" operator="equal">
      <formula>"Low relevance"</formula>
    </cfRule>
  </conditionalFormatting>
  <conditionalFormatting sqref="J1783">
    <cfRule type="cellIs" dxfId="392" priority="260" operator="equal">
      <formula>"No relevance"</formula>
    </cfRule>
  </conditionalFormatting>
  <conditionalFormatting sqref="J1795">
    <cfRule type="cellIs" dxfId="391" priority="249" operator="equal">
      <formula>"High relevance"</formula>
    </cfRule>
  </conditionalFormatting>
  <conditionalFormatting sqref="J1795">
    <cfRule type="cellIs" dxfId="390" priority="250" operator="equal">
      <formula>"Medium relevance"</formula>
    </cfRule>
  </conditionalFormatting>
  <conditionalFormatting sqref="J1795">
    <cfRule type="cellIs" dxfId="389" priority="251" operator="equal">
      <formula>"Low relevance"</formula>
    </cfRule>
  </conditionalFormatting>
  <conditionalFormatting sqref="J1795">
    <cfRule type="cellIs" dxfId="388" priority="252" operator="equal">
      <formula>"No relevance"</formula>
    </cfRule>
  </conditionalFormatting>
  <conditionalFormatting sqref="J1793">
    <cfRule type="cellIs" dxfId="387" priority="241" operator="equal">
      <formula>"High relevance"</formula>
    </cfRule>
  </conditionalFormatting>
  <conditionalFormatting sqref="J1793">
    <cfRule type="cellIs" dxfId="386" priority="242" operator="equal">
      <formula>"Medium relevance"</formula>
    </cfRule>
  </conditionalFormatting>
  <conditionalFormatting sqref="J1793">
    <cfRule type="cellIs" dxfId="385" priority="243" operator="equal">
      <formula>"Low relevance"</formula>
    </cfRule>
  </conditionalFormatting>
  <conditionalFormatting sqref="J1793">
    <cfRule type="cellIs" dxfId="384" priority="244" operator="equal">
      <formula>"No relevance"</formula>
    </cfRule>
  </conditionalFormatting>
  <conditionalFormatting sqref="J1781">
    <cfRule type="cellIs" dxfId="383" priority="197" operator="equal">
      <formula>"High relevance"</formula>
    </cfRule>
  </conditionalFormatting>
  <conditionalFormatting sqref="J1781">
    <cfRule type="cellIs" dxfId="382" priority="198" operator="equal">
      <formula>"Medium relevance"</formula>
    </cfRule>
  </conditionalFormatting>
  <conditionalFormatting sqref="J1781">
    <cfRule type="cellIs" dxfId="381" priority="199" operator="equal">
      <formula>"Low relevance"</formula>
    </cfRule>
  </conditionalFormatting>
  <conditionalFormatting sqref="J1781">
    <cfRule type="cellIs" dxfId="380" priority="200" operator="equal">
      <formula>"No relevance"</formula>
    </cfRule>
  </conditionalFormatting>
  <conditionalFormatting sqref="J1784">
    <cfRule type="cellIs" dxfId="379" priority="201" operator="equal">
      <formula>"High relevance"</formula>
    </cfRule>
  </conditionalFormatting>
  <conditionalFormatting sqref="J1784">
    <cfRule type="cellIs" dxfId="378" priority="202" operator="equal">
      <formula>"Medium relevance"</formula>
    </cfRule>
  </conditionalFormatting>
  <conditionalFormatting sqref="J1784">
    <cfRule type="cellIs" dxfId="377" priority="203" operator="equal">
      <formula>"Low relevance"</formula>
    </cfRule>
  </conditionalFormatting>
  <conditionalFormatting sqref="J1784">
    <cfRule type="cellIs" dxfId="376" priority="204" operator="equal">
      <formula>"No relevance"</formula>
    </cfRule>
  </conditionalFormatting>
  <conditionalFormatting sqref="J1782">
    <cfRule type="cellIs" dxfId="375" priority="205" operator="equal">
      <formula>"High relevance"</formula>
    </cfRule>
  </conditionalFormatting>
  <conditionalFormatting sqref="J1782">
    <cfRule type="cellIs" dxfId="374" priority="206" operator="equal">
      <formula>"Medium relevance"</formula>
    </cfRule>
  </conditionalFormatting>
  <conditionalFormatting sqref="J1782">
    <cfRule type="cellIs" dxfId="373" priority="207" operator="equal">
      <formula>"Low relevance"</formula>
    </cfRule>
  </conditionalFormatting>
  <conditionalFormatting sqref="J1782">
    <cfRule type="cellIs" dxfId="372" priority="208" operator="equal">
      <formula>"No relevance"</formula>
    </cfRule>
  </conditionalFormatting>
  <conditionalFormatting sqref="J1785">
    <cfRule type="cellIs" dxfId="371" priority="209" operator="equal">
      <formula>"High relevance"</formula>
    </cfRule>
  </conditionalFormatting>
  <conditionalFormatting sqref="J1785">
    <cfRule type="cellIs" dxfId="370" priority="210" operator="equal">
      <formula>"Medium relevance"</formula>
    </cfRule>
  </conditionalFormatting>
  <conditionalFormatting sqref="J1785">
    <cfRule type="cellIs" dxfId="369" priority="211" operator="equal">
      <formula>"Low relevance"</formula>
    </cfRule>
  </conditionalFormatting>
  <conditionalFormatting sqref="J1785">
    <cfRule type="cellIs" dxfId="368" priority="212" operator="equal">
      <formula>"No relevance"</formula>
    </cfRule>
  </conditionalFormatting>
  <conditionalFormatting sqref="J1789">
    <cfRule type="cellIs" dxfId="367" priority="213" operator="equal">
      <formula>"High relevance"</formula>
    </cfRule>
  </conditionalFormatting>
  <conditionalFormatting sqref="J1786">
    <cfRule type="cellIs" dxfId="366" priority="214" operator="equal">
      <formula>"High relevance"</formula>
    </cfRule>
  </conditionalFormatting>
  <conditionalFormatting sqref="J1786">
    <cfRule type="cellIs" dxfId="365" priority="215" operator="equal">
      <formula>"Medium relevance"</formula>
    </cfRule>
  </conditionalFormatting>
  <conditionalFormatting sqref="J1786">
    <cfRule type="cellIs" dxfId="364" priority="216" operator="equal">
      <formula>"Low relevance"</formula>
    </cfRule>
  </conditionalFormatting>
  <conditionalFormatting sqref="J1786">
    <cfRule type="cellIs" dxfId="363" priority="217" operator="equal">
      <formula>"No relevance"</formula>
    </cfRule>
  </conditionalFormatting>
  <conditionalFormatting sqref="J1791">
    <cfRule type="cellIs" dxfId="362" priority="218" operator="equal">
      <formula>"High relevance"</formula>
    </cfRule>
  </conditionalFormatting>
  <conditionalFormatting sqref="J1791">
    <cfRule type="cellIs" dxfId="361" priority="219" operator="equal">
      <formula>"Medium relevance"</formula>
    </cfRule>
  </conditionalFormatting>
  <conditionalFormatting sqref="J1791">
    <cfRule type="cellIs" dxfId="360" priority="220" operator="equal">
      <formula>"Low relevance"</formula>
    </cfRule>
  </conditionalFormatting>
  <conditionalFormatting sqref="J1791">
    <cfRule type="cellIs" dxfId="359" priority="221" operator="equal">
      <formula>"No relevance"</formula>
    </cfRule>
  </conditionalFormatting>
  <conditionalFormatting sqref="J1792">
    <cfRule type="cellIs" dxfId="358" priority="222" operator="equal">
      <formula>"High relevance"</formula>
    </cfRule>
  </conditionalFormatting>
  <conditionalFormatting sqref="J1792">
    <cfRule type="cellIs" dxfId="357" priority="223" operator="equal">
      <formula>"Medium relevance"</formula>
    </cfRule>
  </conditionalFormatting>
  <conditionalFormatting sqref="J1792">
    <cfRule type="cellIs" dxfId="356" priority="224" operator="equal">
      <formula>"Low relevance"</formula>
    </cfRule>
  </conditionalFormatting>
  <conditionalFormatting sqref="J1792">
    <cfRule type="cellIs" dxfId="355" priority="225" operator="equal">
      <formula>"No relevance"</formula>
    </cfRule>
  </conditionalFormatting>
  <conditionalFormatting sqref="J1790">
    <cfRule type="cellIs" dxfId="354" priority="226" operator="equal">
      <formula>"High relevance"</formula>
    </cfRule>
  </conditionalFormatting>
  <conditionalFormatting sqref="J1790">
    <cfRule type="cellIs" dxfId="353" priority="227" operator="equal">
      <formula>"Medium relevance"</formula>
    </cfRule>
  </conditionalFormatting>
  <conditionalFormatting sqref="J1790">
    <cfRule type="cellIs" dxfId="352" priority="228" operator="equal">
      <formula>"Low relevance"</formula>
    </cfRule>
  </conditionalFormatting>
  <conditionalFormatting sqref="J1790">
    <cfRule type="cellIs" dxfId="351" priority="229" operator="equal">
      <formula>"No relevance"</formula>
    </cfRule>
  </conditionalFormatting>
  <conditionalFormatting sqref="J1787">
    <cfRule type="cellIs" dxfId="350" priority="230" operator="equal">
      <formula>"High relevance"</formula>
    </cfRule>
  </conditionalFormatting>
  <conditionalFormatting sqref="J1787">
    <cfRule type="cellIs" dxfId="349" priority="231" operator="equal">
      <formula>"Medium relevance"</formula>
    </cfRule>
  </conditionalFormatting>
  <conditionalFormatting sqref="J1787">
    <cfRule type="cellIs" dxfId="348" priority="232" operator="equal">
      <formula>"Low relevance"</formula>
    </cfRule>
  </conditionalFormatting>
  <conditionalFormatting sqref="J1787">
    <cfRule type="cellIs" dxfId="347" priority="233" operator="equal">
      <formula>"No relevance"</formula>
    </cfRule>
  </conditionalFormatting>
  <conditionalFormatting sqref="J1788">
    <cfRule type="cellIs" dxfId="346" priority="234" operator="equal">
      <formula>"High relevance"</formula>
    </cfRule>
  </conditionalFormatting>
  <conditionalFormatting sqref="J1788">
    <cfRule type="cellIs" dxfId="345" priority="235" operator="equal">
      <formula>"Medium relevance"</formula>
    </cfRule>
  </conditionalFormatting>
  <conditionalFormatting sqref="J1788">
    <cfRule type="cellIs" dxfId="344" priority="236" operator="equal">
      <formula>"Low relevance"</formula>
    </cfRule>
  </conditionalFormatting>
  <conditionalFormatting sqref="J1788">
    <cfRule type="cellIs" dxfId="343" priority="237" operator="equal">
      <formula>"No relevance"</formula>
    </cfRule>
  </conditionalFormatting>
  <conditionalFormatting sqref="J1789">
    <cfRule type="cellIs" dxfId="342" priority="238" operator="equal">
      <formula>"Medium relevance"</formula>
    </cfRule>
  </conditionalFormatting>
  <conditionalFormatting sqref="J1789">
    <cfRule type="cellIs" dxfId="341" priority="239" operator="equal">
      <formula>"Low relevance"</formula>
    </cfRule>
  </conditionalFormatting>
  <conditionalFormatting sqref="J1789">
    <cfRule type="cellIs" dxfId="340" priority="240" operator="equal">
      <formula>"No relevance"</formula>
    </cfRule>
  </conditionalFormatting>
  <conditionalFormatting sqref="J1794">
    <cfRule type="cellIs" dxfId="339" priority="245" operator="equal">
      <formula>"High relevance"</formula>
    </cfRule>
  </conditionalFormatting>
  <conditionalFormatting sqref="J1794">
    <cfRule type="cellIs" dxfId="338" priority="246" operator="equal">
      <formula>"Medium relevance"</formula>
    </cfRule>
  </conditionalFormatting>
  <conditionalFormatting sqref="J1794">
    <cfRule type="cellIs" dxfId="337" priority="247" operator="equal">
      <formula>"Low relevance"</formula>
    </cfRule>
  </conditionalFormatting>
  <conditionalFormatting sqref="J1794">
    <cfRule type="cellIs" dxfId="336" priority="248" operator="equal">
      <formula>"No relevance"</formula>
    </cfRule>
  </conditionalFormatting>
  <conditionalFormatting sqref="J1796">
    <cfRule type="cellIs" dxfId="335" priority="253" operator="equal">
      <formula>"High relevance"</formula>
    </cfRule>
  </conditionalFormatting>
  <conditionalFormatting sqref="J1796">
    <cfRule type="cellIs" dxfId="334" priority="254" operator="equal">
      <formula>"Medium relevance"</formula>
    </cfRule>
  </conditionalFormatting>
  <conditionalFormatting sqref="J1796">
    <cfRule type="cellIs" dxfId="333" priority="255" operator="equal">
      <formula>"Low relevance"</formula>
    </cfRule>
  </conditionalFormatting>
  <conditionalFormatting sqref="J1796">
    <cfRule type="cellIs" dxfId="332" priority="256" operator="equal">
      <formula>"No relevance"</formula>
    </cfRule>
  </conditionalFormatting>
  <conditionalFormatting sqref="J1799">
    <cfRule type="cellIs" dxfId="331" priority="193" operator="equal">
      <formula>"High relevance"</formula>
    </cfRule>
  </conditionalFormatting>
  <conditionalFormatting sqref="J1799">
    <cfRule type="cellIs" dxfId="330" priority="194" operator="equal">
      <formula>"Medium relevance"</formula>
    </cfRule>
  </conditionalFormatting>
  <conditionalFormatting sqref="J1799">
    <cfRule type="cellIs" dxfId="329" priority="195" operator="equal">
      <formula>"Low relevance"</formula>
    </cfRule>
  </conditionalFormatting>
  <conditionalFormatting sqref="J1799">
    <cfRule type="cellIs" dxfId="328" priority="196" operator="equal">
      <formula>"No relevance"</formula>
    </cfRule>
  </conditionalFormatting>
  <conditionalFormatting sqref="J1811">
    <cfRule type="cellIs" dxfId="327" priority="185" operator="equal">
      <formula>"High relevance"</formula>
    </cfRule>
  </conditionalFormatting>
  <conditionalFormatting sqref="J1811">
    <cfRule type="cellIs" dxfId="326" priority="186" operator="equal">
      <formula>"Medium relevance"</formula>
    </cfRule>
  </conditionalFormatting>
  <conditionalFormatting sqref="J1811">
    <cfRule type="cellIs" dxfId="325" priority="187" operator="equal">
      <formula>"Low relevance"</formula>
    </cfRule>
  </conditionalFormatting>
  <conditionalFormatting sqref="J1811">
    <cfRule type="cellIs" dxfId="324" priority="188" operator="equal">
      <formula>"No relevance"</formula>
    </cfRule>
  </conditionalFormatting>
  <conditionalFormatting sqref="J1809">
    <cfRule type="cellIs" dxfId="323" priority="177" operator="equal">
      <formula>"High relevance"</formula>
    </cfRule>
  </conditionalFormatting>
  <conditionalFormatting sqref="J1809">
    <cfRule type="cellIs" dxfId="322" priority="178" operator="equal">
      <formula>"Medium relevance"</formula>
    </cfRule>
  </conditionalFormatting>
  <conditionalFormatting sqref="J1809">
    <cfRule type="cellIs" dxfId="321" priority="179" operator="equal">
      <formula>"Low relevance"</formula>
    </cfRule>
  </conditionalFormatting>
  <conditionalFormatting sqref="J1809">
    <cfRule type="cellIs" dxfId="320" priority="180" operator="equal">
      <formula>"No relevance"</formula>
    </cfRule>
  </conditionalFormatting>
  <conditionalFormatting sqref="J1797:J1798">
    <cfRule type="cellIs" dxfId="319" priority="137" operator="equal">
      <formula>"High relevance"</formula>
    </cfRule>
  </conditionalFormatting>
  <conditionalFormatting sqref="J1797:J1798">
    <cfRule type="cellIs" dxfId="318" priority="138" operator="equal">
      <formula>"Medium relevance"</formula>
    </cfRule>
  </conditionalFormatting>
  <conditionalFormatting sqref="J1797:J1798">
    <cfRule type="cellIs" dxfId="317" priority="139" operator="equal">
      <formula>"Low relevance"</formula>
    </cfRule>
  </conditionalFormatting>
  <conditionalFormatting sqref="J1797:J1798">
    <cfRule type="cellIs" dxfId="316" priority="140" operator="equal">
      <formula>"No relevance"</formula>
    </cfRule>
  </conditionalFormatting>
  <conditionalFormatting sqref="J1800">
    <cfRule type="cellIs" dxfId="315" priority="141" operator="equal">
      <formula>"High relevance"</formula>
    </cfRule>
  </conditionalFormatting>
  <conditionalFormatting sqref="J1800">
    <cfRule type="cellIs" dxfId="314" priority="142" operator="equal">
      <formula>"Medium relevance"</formula>
    </cfRule>
  </conditionalFormatting>
  <conditionalFormatting sqref="J1800">
    <cfRule type="cellIs" dxfId="313" priority="143" operator="equal">
      <formula>"Low relevance"</formula>
    </cfRule>
  </conditionalFormatting>
  <conditionalFormatting sqref="J1800">
    <cfRule type="cellIs" dxfId="312" priority="144" operator="equal">
      <formula>"No relevance"</formula>
    </cfRule>
  </conditionalFormatting>
  <conditionalFormatting sqref="J1801">
    <cfRule type="cellIs" dxfId="311" priority="145" operator="equal">
      <formula>"High relevance"</formula>
    </cfRule>
  </conditionalFormatting>
  <conditionalFormatting sqref="J1801">
    <cfRule type="cellIs" dxfId="310" priority="146" operator="equal">
      <formula>"Medium relevance"</formula>
    </cfRule>
  </conditionalFormatting>
  <conditionalFormatting sqref="J1801">
    <cfRule type="cellIs" dxfId="309" priority="147" operator="equal">
      <formula>"Low relevance"</formula>
    </cfRule>
  </conditionalFormatting>
  <conditionalFormatting sqref="J1801">
    <cfRule type="cellIs" dxfId="308" priority="148" operator="equal">
      <formula>"No relevance"</formula>
    </cfRule>
  </conditionalFormatting>
  <conditionalFormatting sqref="J1805">
    <cfRule type="cellIs" dxfId="307" priority="149" operator="equal">
      <formula>"High relevance"</formula>
    </cfRule>
  </conditionalFormatting>
  <conditionalFormatting sqref="J1802">
    <cfRule type="cellIs" dxfId="306" priority="150" operator="equal">
      <formula>"High relevance"</formula>
    </cfRule>
  </conditionalFormatting>
  <conditionalFormatting sqref="J1802">
    <cfRule type="cellIs" dxfId="305" priority="151" operator="equal">
      <formula>"Medium relevance"</formula>
    </cfRule>
  </conditionalFormatting>
  <conditionalFormatting sqref="J1802">
    <cfRule type="cellIs" dxfId="304" priority="152" operator="equal">
      <formula>"Low relevance"</formula>
    </cfRule>
  </conditionalFormatting>
  <conditionalFormatting sqref="J1802">
    <cfRule type="cellIs" dxfId="303" priority="153" operator="equal">
      <formula>"No relevance"</formula>
    </cfRule>
  </conditionalFormatting>
  <conditionalFormatting sqref="J1807">
    <cfRule type="cellIs" dxfId="302" priority="154" operator="equal">
      <formula>"High relevance"</formula>
    </cfRule>
  </conditionalFormatting>
  <conditionalFormatting sqref="J1807">
    <cfRule type="cellIs" dxfId="301" priority="155" operator="equal">
      <formula>"Medium relevance"</formula>
    </cfRule>
  </conditionalFormatting>
  <conditionalFormatting sqref="J1807">
    <cfRule type="cellIs" dxfId="300" priority="156" operator="equal">
      <formula>"Low relevance"</formula>
    </cfRule>
  </conditionalFormatting>
  <conditionalFormatting sqref="J1807">
    <cfRule type="cellIs" dxfId="299" priority="157" operator="equal">
      <formula>"No relevance"</formula>
    </cfRule>
  </conditionalFormatting>
  <conditionalFormatting sqref="J1808">
    <cfRule type="cellIs" dxfId="298" priority="158" operator="equal">
      <formula>"High relevance"</formula>
    </cfRule>
  </conditionalFormatting>
  <conditionalFormatting sqref="J1808">
    <cfRule type="cellIs" dxfId="297" priority="159" operator="equal">
      <formula>"Medium relevance"</formula>
    </cfRule>
  </conditionalFormatting>
  <conditionalFormatting sqref="J1808">
    <cfRule type="cellIs" dxfId="296" priority="160" operator="equal">
      <formula>"Low relevance"</formula>
    </cfRule>
  </conditionalFormatting>
  <conditionalFormatting sqref="J1808">
    <cfRule type="cellIs" dxfId="295" priority="161" operator="equal">
      <formula>"No relevance"</formula>
    </cfRule>
  </conditionalFormatting>
  <conditionalFormatting sqref="J1806">
    <cfRule type="cellIs" dxfId="294" priority="162" operator="equal">
      <formula>"High relevance"</formula>
    </cfRule>
  </conditionalFormatting>
  <conditionalFormatting sqref="J1806">
    <cfRule type="cellIs" dxfId="293" priority="163" operator="equal">
      <formula>"Medium relevance"</formula>
    </cfRule>
  </conditionalFormatting>
  <conditionalFormatting sqref="J1806">
    <cfRule type="cellIs" dxfId="292" priority="164" operator="equal">
      <formula>"Low relevance"</formula>
    </cfRule>
  </conditionalFormatting>
  <conditionalFormatting sqref="J1806">
    <cfRule type="cellIs" dxfId="291" priority="165" operator="equal">
      <formula>"No relevance"</formula>
    </cfRule>
  </conditionalFormatting>
  <conditionalFormatting sqref="J1803">
    <cfRule type="cellIs" dxfId="290" priority="166" operator="equal">
      <formula>"High relevance"</formula>
    </cfRule>
  </conditionalFormatting>
  <conditionalFormatting sqref="J1803">
    <cfRule type="cellIs" dxfId="289" priority="167" operator="equal">
      <formula>"Medium relevance"</formula>
    </cfRule>
  </conditionalFormatting>
  <conditionalFormatting sqref="J1803">
    <cfRule type="cellIs" dxfId="288" priority="168" operator="equal">
      <formula>"Low relevance"</formula>
    </cfRule>
  </conditionalFormatting>
  <conditionalFormatting sqref="J1803">
    <cfRule type="cellIs" dxfId="287" priority="169" operator="equal">
      <formula>"No relevance"</formula>
    </cfRule>
  </conditionalFormatting>
  <conditionalFormatting sqref="J1804">
    <cfRule type="cellIs" dxfId="286" priority="170" operator="equal">
      <formula>"High relevance"</formula>
    </cfRule>
  </conditionalFormatting>
  <conditionalFormatting sqref="J1804">
    <cfRule type="cellIs" dxfId="285" priority="171" operator="equal">
      <formula>"Medium relevance"</formula>
    </cfRule>
  </conditionalFormatting>
  <conditionalFormatting sqref="J1804">
    <cfRule type="cellIs" dxfId="284" priority="172" operator="equal">
      <formula>"Low relevance"</formula>
    </cfRule>
  </conditionalFormatting>
  <conditionalFormatting sqref="J1804">
    <cfRule type="cellIs" dxfId="283" priority="173" operator="equal">
      <formula>"No relevance"</formula>
    </cfRule>
  </conditionalFormatting>
  <conditionalFormatting sqref="J1805">
    <cfRule type="cellIs" dxfId="282" priority="174" operator="equal">
      <formula>"Medium relevance"</formula>
    </cfRule>
  </conditionalFormatting>
  <conditionalFormatting sqref="J1805">
    <cfRule type="cellIs" dxfId="281" priority="175" operator="equal">
      <formula>"Low relevance"</formula>
    </cfRule>
  </conditionalFormatting>
  <conditionalFormatting sqref="J1805">
    <cfRule type="cellIs" dxfId="280" priority="176" operator="equal">
      <formula>"No relevance"</formula>
    </cfRule>
  </conditionalFormatting>
  <conditionalFormatting sqref="J1810">
    <cfRule type="cellIs" dxfId="279" priority="181" operator="equal">
      <formula>"High relevance"</formula>
    </cfRule>
  </conditionalFormatting>
  <conditionalFormatting sqref="J1810">
    <cfRule type="cellIs" dxfId="278" priority="182" operator="equal">
      <formula>"Medium relevance"</formula>
    </cfRule>
  </conditionalFormatting>
  <conditionalFormatting sqref="J1810">
    <cfRule type="cellIs" dxfId="277" priority="183" operator="equal">
      <formula>"Low relevance"</formula>
    </cfRule>
  </conditionalFormatting>
  <conditionalFormatting sqref="J1810">
    <cfRule type="cellIs" dxfId="276" priority="184" operator="equal">
      <formula>"No relevance"</formula>
    </cfRule>
  </conditionalFormatting>
  <conditionalFormatting sqref="J1812">
    <cfRule type="cellIs" dxfId="275" priority="189" operator="equal">
      <formula>"High relevance"</formula>
    </cfRule>
  </conditionalFormatting>
  <conditionalFormatting sqref="J1812">
    <cfRule type="cellIs" dxfId="274" priority="190" operator="equal">
      <formula>"Medium relevance"</formula>
    </cfRule>
  </conditionalFormatting>
  <conditionalFormatting sqref="J1812">
    <cfRule type="cellIs" dxfId="273" priority="191" operator="equal">
      <formula>"Low relevance"</formula>
    </cfRule>
  </conditionalFormatting>
  <conditionalFormatting sqref="J1812">
    <cfRule type="cellIs" dxfId="272" priority="192" operator="equal">
      <formula>"No relevance"</formula>
    </cfRule>
  </conditionalFormatting>
  <conditionalFormatting sqref="J1815">
    <cfRule type="cellIs" dxfId="271" priority="133" operator="equal">
      <formula>"High relevance"</formula>
    </cfRule>
  </conditionalFormatting>
  <conditionalFormatting sqref="J1815">
    <cfRule type="cellIs" dxfId="270" priority="134" operator="equal">
      <formula>"Medium relevance"</formula>
    </cfRule>
  </conditionalFormatting>
  <conditionalFormatting sqref="J1815">
    <cfRule type="cellIs" dxfId="269" priority="135" operator="equal">
      <formula>"Low relevance"</formula>
    </cfRule>
  </conditionalFormatting>
  <conditionalFormatting sqref="J1815">
    <cfRule type="cellIs" dxfId="268" priority="136" operator="equal">
      <formula>"No relevance"</formula>
    </cfRule>
  </conditionalFormatting>
  <conditionalFormatting sqref="J1827">
    <cfRule type="cellIs" dxfId="267" priority="125" operator="equal">
      <formula>"High relevance"</formula>
    </cfRule>
  </conditionalFormatting>
  <conditionalFormatting sqref="J1827">
    <cfRule type="cellIs" dxfId="266" priority="126" operator="equal">
      <formula>"Medium relevance"</formula>
    </cfRule>
  </conditionalFormatting>
  <conditionalFormatting sqref="J1827">
    <cfRule type="cellIs" dxfId="265" priority="127" operator="equal">
      <formula>"Low relevance"</formula>
    </cfRule>
  </conditionalFormatting>
  <conditionalFormatting sqref="J1827">
    <cfRule type="cellIs" dxfId="264" priority="128" operator="equal">
      <formula>"No relevance"</formula>
    </cfRule>
  </conditionalFormatting>
  <conditionalFormatting sqref="J1825">
    <cfRule type="cellIs" dxfId="263" priority="117" operator="equal">
      <formula>"High relevance"</formula>
    </cfRule>
  </conditionalFormatting>
  <conditionalFormatting sqref="J1825">
    <cfRule type="cellIs" dxfId="262" priority="118" operator="equal">
      <formula>"Medium relevance"</formula>
    </cfRule>
  </conditionalFormatting>
  <conditionalFormatting sqref="J1825">
    <cfRule type="cellIs" dxfId="261" priority="119" operator="equal">
      <formula>"Low relevance"</formula>
    </cfRule>
  </conditionalFormatting>
  <conditionalFormatting sqref="J1825">
    <cfRule type="cellIs" dxfId="260" priority="120" operator="equal">
      <formula>"No relevance"</formula>
    </cfRule>
  </conditionalFormatting>
  <conditionalFormatting sqref="J1813:J1814">
    <cfRule type="cellIs" dxfId="259" priority="77" operator="equal">
      <formula>"High relevance"</formula>
    </cfRule>
  </conditionalFormatting>
  <conditionalFormatting sqref="J1813:J1814">
    <cfRule type="cellIs" dxfId="258" priority="78" operator="equal">
      <formula>"Medium relevance"</formula>
    </cfRule>
  </conditionalFormatting>
  <conditionalFormatting sqref="J1813:J1814">
    <cfRule type="cellIs" dxfId="257" priority="79" operator="equal">
      <formula>"Low relevance"</formula>
    </cfRule>
  </conditionalFormatting>
  <conditionalFormatting sqref="J1813:J1814">
    <cfRule type="cellIs" dxfId="256" priority="80" operator="equal">
      <formula>"No relevance"</formula>
    </cfRule>
  </conditionalFormatting>
  <conditionalFormatting sqref="J1816">
    <cfRule type="cellIs" dxfId="255" priority="81" operator="equal">
      <formula>"High relevance"</formula>
    </cfRule>
  </conditionalFormatting>
  <conditionalFormatting sqref="J1816">
    <cfRule type="cellIs" dxfId="254" priority="82" operator="equal">
      <formula>"Medium relevance"</formula>
    </cfRule>
  </conditionalFormatting>
  <conditionalFormatting sqref="J1816">
    <cfRule type="cellIs" dxfId="253" priority="83" operator="equal">
      <formula>"Low relevance"</formula>
    </cfRule>
  </conditionalFormatting>
  <conditionalFormatting sqref="J1816">
    <cfRule type="cellIs" dxfId="252" priority="84" operator="equal">
      <formula>"No relevance"</formula>
    </cfRule>
  </conditionalFormatting>
  <conditionalFormatting sqref="J1817">
    <cfRule type="cellIs" dxfId="251" priority="85" operator="equal">
      <formula>"High relevance"</formula>
    </cfRule>
  </conditionalFormatting>
  <conditionalFormatting sqref="J1817">
    <cfRule type="cellIs" dxfId="250" priority="86" operator="equal">
      <formula>"Medium relevance"</formula>
    </cfRule>
  </conditionalFormatting>
  <conditionalFormatting sqref="J1817">
    <cfRule type="cellIs" dxfId="249" priority="87" operator="equal">
      <formula>"Low relevance"</formula>
    </cfRule>
  </conditionalFormatting>
  <conditionalFormatting sqref="J1817">
    <cfRule type="cellIs" dxfId="248" priority="88" operator="equal">
      <formula>"No relevance"</formula>
    </cfRule>
  </conditionalFormatting>
  <conditionalFormatting sqref="J1821">
    <cfRule type="cellIs" dxfId="247" priority="89" operator="equal">
      <formula>"High relevance"</formula>
    </cfRule>
  </conditionalFormatting>
  <conditionalFormatting sqref="J1818">
    <cfRule type="cellIs" dxfId="246" priority="90" operator="equal">
      <formula>"High relevance"</formula>
    </cfRule>
  </conditionalFormatting>
  <conditionalFormatting sqref="J1818">
    <cfRule type="cellIs" dxfId="245" priority="91" operator="equal">
      <formula>"Medium relevance"</formula>
    </cfRule>
  </conditionalFormatting>
  <conditionalFormatting sqref="J1818">
    <cfRule type="cellIs" dxfId="244" priority="92" operator="equal">
      <formula>"Low relevance"</formula>
    </cfRule>
  </conditionalFormatting>
  <conditionalFormatting sqref="J1818">
    <cfRule type="cellIs" dxfId="243" priority="93" operator="equal">
      <formula>"No relevance"</formula>
    </cfRule>
  </conditionalFormatting>
  <conditionalFormatting sqref="J1823">
    <cfRule type="cellIs" dxfId="242" priority="94" operator="equal">
      <formula>"High relevance"</formula>
    </cfRule>
  </conditionalFormatting>
  <conditionalFormatting sqref="J1823">
    <cfRule type="cellIs" dxfId="241" priority="95" operator="equal">
      <formula>"Medium relevance"</formula>
    </cfRule>
  </conditionalFormatting>
  <conditionalFormatting sqref="J1823">
    <cfRule type="cellIs" dxfId="240" priority="96" operator="equal">
      <formula>"Low relevance"</formula>
    </cfRule>
  </conditionalFormatting>
  <conditionalFormatting sqref="J1823">
    <cfRule type="cellIs" dxfId="239" priority="97" operator="equal">
      <formula>"No relevance"</formula>
    </cfRule>
  </conditionalFormatting>
  <conditionalFormatting sqref="J1824">
    <cfRule type="cellIs" dxfId="238" priority="98" operator="equal">
      <formula>"High relevance"</formula>
    </cfRule>
  </conditionalFormatting>
  <conditionalFormatting sqref="J1824">
    <cfRule type="cellIs" dxfId="237" priority="99" operator="equal">
      <formula>"Medium relevance"</formula>
    </cfRule>
  </conditionalFormatting>
  <conditionalFormatting sqref="J1824">
    <cfRule type="cellIs" dxfId="236" priority="100" operator="equal">
      <formula>"Low relevance"</formula>
    </cfRule>
  </conditionalFormatting>
  <conditionalFormatting sqref="J1824">
    <cfRule type="cellIs" dxfId="235" priority="101" operator="equal">
      <formula>"No relevance"</formula>
    </cfRule>
  </conditionalFormatting>
  <conditionalFormatting sqref="J1822">
    <cfRule type="cellIs" dxfId="234" priority="102" operator="equal">
      <formula>"High relevance"</formula>
    </cfRule>
  </conditionalFormatting>
  <conditionalFormatting sqref="J1822">
    <cfRule type="cellIs" dxfId="233" priority="103" operator="equal">
      <formula>"Medium relevance"</formula>
    </cfRule>
  </conditionalFormatting>
  <conditionalFormatting sqref="J1822">
    <cfRule type="cellIs" dxfId="232" priority="104" operator="equal">
      <formula>"Low relevance"</formula>
    </cfRule>
  </conditionalFormatting>
  <conditionalFormatting sqref="J1822">
    <cfRule type="cellIs" dxfId="231" priority="105" operator="equal">
      <formula>"No relevance"</formula>
    </cfRule>
  </conditionalFormatting>
  <conditionalFormatting sqref="J1819">
    <cfRule type="cellIs" dxfId="230" priority="106" operator="equal">
      <formula>"High relevance"</formula>
    </cfRule>
  </conditionalFormatting>
  <conditionalFormatting sqref="J1819">
    <cfRule type="cellIs" dxfId="229" priority="107" operator="equal">
      <formula>"Medium relevance"</formula>
    </cfRule>
  </conditionalFormatting>
  <conditionalFormatting sqref="J1819">
    <cfRule type="cellIs" dxfId="228" priority="108" operator="equal">
      <formula>"Low relevance"</formula>
    </cfRule>
  </conditionalFormatting>
  <conditionalFormatting sqref="J1819">
    <cfRule type="cellIs" dxfId="227" priority="109" operator="equal">
      <formula>"No relevance"</formula>
    </cfRule>
  </conditionalFormatting>
  <conditionalFormatting sqref="J1820">
    <cfRule type="cellIs" dxfId="226" priority="110" operator="equal">
      <formula>"High relevance"</formula>
    </cfRule>
  </conditionalFormatting>
  <conditionalFormatting sqref="J1820">
    <cfRule type="cellIs" dxfId="225" priority="111" operator="equal">
      <formula>"Medium relevance"</formula>
    </cfRule>
  </conditionalFormatting>
  <conditionalFormatting sqref="J1820">
    <cfRule type="cellIs" dxfId="224" priority="112" operator="equal">
      <formula>"Low relevance"</formula>
    </cfRule>
  </conditionalFormatting>
  <conditionalFormatting sqref="J1820">
    <cfRule type="cellIs" dxfId="223" priority="113" operator="equal">
      <formula>"No relevance"</formula>
    </cfRule>
  </conditionalFormatting>
  <conditionalFormatting sqref="J1821">
    <cfRule type="cellIs" dxfId="222" priority="114" operator="equal">
      <formula>"Medium relevance"</formula>
    </cfRule>
  </conditionalFormatting>
  <conditionalFormatting sqref="J1821">
    <cfRule type="cellIs" dxfId="221" priority="115" operator="equal">
      <formula>"Low relevance"</formula>
    </cfRule>
  </conditionalFormatting>
  <conditionalFormatting sqref="J1821">
    <cfRule type="cellIs" dxfId="220" priority="116" operator="equal">
      <formula>"No relevance"</formula>
    </cfRule>
  </conditionalFormatting>
  <conditionalFormatting sqref="J1826">
    <cfRule type="cellIs" dxfId="219" priority="121" operator="equal">
      <formula>"High relevance"</formula>
    </cfRule>
  </conditionalFormatting>
  <conditionalFormatting sqref="J1826">
    <cfRule type="cellIs" dxfId="218" priority="122" operator="equal">
      <formula>"Medium relevance"</formula>
    </cfRule>
  </conditionalFormatting>
  <conditionalFormatting sqref="J1826">
    <cfRule type="cellIs" dxfId="217" priority="123" operator="equal">
      <formula>"Low relevance"</formula>
    </cfRule>
  </conditionalFormatting>
  <conditionalFormatting sqref="J1826">
    <cfRule type="cellIs" dxfId="216" priority="124" operator="equal">
      <formula>"No relevance"</formula>
    </cfRule>
  </conditionalFormatting>
  <conditionalFormatting sqref="J1828">
    <cfRule type="cellIs" dxfId="215" priority="129" operator="equal">
      <formula>"High relevance"</formula>
    </cfRule>
  </conditionalFormatting>
  <conditionalFormatting sqref="J1828">
    <cfRule type="cellIs" dxfId="214" priority="130" operator="equal">
      <formula>"Medium relevance"</formula>
    </cfRule>
  </conditionalFormatting>
  <conditionalFormatting sqref="J1828">
    <cfRule type="cellIs" dxfId="213" priority="131" operator="equal">
      <formula>"Low relevance"</formula>
    </cfRule>
  </conditionalFormatting>
  <conditionalFormatting sqref="J1828">
    <cfRule type="cellIs" dxfId="212" priority="132" operator="equal">
      <formula>"No relevance"</formula>
    </cfRule>
  </conditionalFormatting>
  <conditionalFormatting sqref="L1826">
    <cfRule type="cellIs" dxfId="211" priority="69" operator="equal">
      <formula>"High relevance"</formula>
    </cfRule>
  </conditionalFormatting>
  <conditionalFormatting sqref="L1826">
    <cfRule type="cellIs" dxfId="210" priority="70" operator="equal">
      <formula>"Medium relevance"</formula>
    </cfRule>
  </conditionalFormatting>
  <conditionalFormatting sqref="L1826">
    <cfRule type="cellIs" dxfId="209" priority="71" operator="equal">
      <formula>"Low relevance"</formula>
    </cfRule>
  </conditionalFormatting>
  <conditionalFormatting sqref="L1826">
    <cfRule type="cellIs" dxfId="208" priority="72" operator="equal">
      <formula>"No relevance"</formula>
    </cfRule>
  </conditionalFormatting>
  <conditionalFormatting sqref="J2108">
    <cfRule type="cellIs" dxfId="207" priority="65" operator="equal">
      <formula>"High relevance"</formula>
    </cfRule>
  </conditionalFormatting>
  <conditionalFormatting sqref="J2108">
    <cfRule type="cellIs" dxfId="206" priority="66" operator="equal">
      <formula>"Medium relevance"</formula>
    </cfRule>
  </conditionalFormatting>
  <conditionalFormatting sqref="J2108">
    <cfRule type="cellIs" dxfId="205" priority="67" operator="equal">
      <formula>"Low relevance"</formula>
    </cfRule>
  </conditionalFormatting>
  <conditionalFormatting sqref="J2108">
    <cfRule type="cellIs" dxfId="204" priority="68" operator="equal">
      <formula>"No relevance"</formula>
    </cfRule>
  </conditionalFormatting>
  <conditionalFormatting sqref="J2120">
    <cfRule type="cellIs" dxfId="203" priority="57" operator="equal">
      <formula>"High relevance"</formula>
    </cfRule>
  </conditionalFormatting>
  <conditionalFormatting sqref="J2120">
    <cfRule type="cellIs" dxfId="202" priority="58" operator="equal">
      <formula>"Medium relevance"</formula>
    </cfRule>
  </conditionalFormatting>
  <conditionalFormatting sqref="J2120">
    <cfRule type="cellIs" dxfId="201" priority="59" operator="equal">
      <formula>"Low relevance"</formula>
    </cfRule>
  </conditionalFormatting>
  <conditionalFormatting sqref="J2120">
    <cfRule type="cellIs" dxfId="200" priority="60" operator="equal">
      <formula>"No relevance"</formula>
    </cfRule>
  </conditionalFormatting>
  <conditionalFormatting sqref="J2118">
    <cfRule type="cellIs" dxfId="199" priority="49" operator="equal">
      <formula>"High relevance"</formula>
    </cfRule>
  </conditionalFormatting>
  <conditionalFormatting sqref="J2118">
    <cfRule type="cellIs" dxfId="198" priority="50" operator="equal">
      <formula>"Medium relevance"</formula>
    </cfRule>
  </conditionalFormatting>
  <conditionalFormatting sqref="J2118">
    <cfRule type="cellIs" dxfId="197" priority="51" operator="equal">
      <formula>"Low relevance"</formula>
    </cfRule>
  </conditionalFormatting>
  <conditionalFormatting sqref="J2118">
    <cfRule type="cellIs" dxfId="196" priority="52" operator="equal">
      <formula>"No relevance"</formula>
    </cfRule>
  </conditionalFormatting>
  <conditionalFormatting sqref="J2106:J2107">
    <cfRule type="cellIs" dxfId="195" priority="9" operator="equal">
      <formula>"High relevance"</formula>
    </cfRule>
  </conditionalFormatting>
  <conditionalFormatting sqref="J2106:J2107">
    <cfRule type="cellIs" dxfId="194" priority="10" operator="equal">
      <formula>"Medium relevance"</formula>
    </cfRule>
  </conditionalFormatting>
  <conditionalFormatting sqref="J2106:J2107">
    <cfRule type="cellIs" dxfId="193" priority="11" operator="equal">
      <formula>"Low relevance"</formula>
    </cfRule>
  </conditionalFormatting>
  <conditionalFormatting sqref="J2106:J2107">
    <cfRule type="cellIs" dxfId="192" priority="12" operator="equal">
      <formula>"No relevance"</formula>
    </cfRule>
  </conditionalFormatting>
  <conditionalFormatting sqref="J2109">
    <cfRule type="cellIs" dxfId="191" priority="13" operator="equal">
      <formula>"High relevance"</formula>
    </cfRule>
  </conditionalFormatting>
  <conditionalFormatting sqref="J2109">
    <cfRule type="cellIs" dxfId="190" priority="14" operator="equal">
      <formula>"Medium relevance"</formula>
    </cfRule>
  </conditionalFormatting>
  <conditionalFormatting sqref="J2109">
    <cfRule type="cellIs" dxfId="189" priority="15" operator="equal">
      <formula>"Low relevance"</formula>
    </cfRule>
  </conditionalFormatting>
  <conditionalFormatting sqref="J2109">
    <cfRule type="cellIs" dxfId="188" priority="16" operator="equal">
      <formula>"No relevance"</formula>
    </cfRule>
  </conditionalFormatting>
  <conditionalFormatting sqref="J2110">
    <cfRule type="cellIs" dxfId="187" priority="17" operator="equal">
      <formula>"High relevance"</formula>
    </cfRule>
  </conditionalFormatting>
  <conditionalFormatting sqref="J2110">
    <cfRule type="cellIs" dxfId="186" priority="18" operator="equal">
      <formula>"Medium relevance"</formula>
    </cfRule>
  </conditionalFormatting>
  <conditionalFormatting sqref="J2110">
    <cfRule type="cellIs" dxfId="185" priority="19" operator="equal">
      <formula>"Low relevance"</formula>
    </cfRule>
  </conditionalFormatting>
  <conditionalFormatting sqref="J2110">
    <cfRule type="cellIs" dxfId="184" priority="20" operator="equal">
      <formula>"No relevance"</formula>
    </cfRule>
  </conditionalFormatting>
  <conditionalFormatting sqref="J2114">
    <cfRule type="cellIs" dxfId="183" priority="21" operator="equal">
      <formula>"High relevance"</formula>
    </cfRule>
  </conditionalFormatting>
  <conditionalFormatting sqref="J2111">
    <cfRule type="cellIs" dxfId="182" priority="22" operator="equal">
      <formula>"High relevance"</formula>
    </cfRule>
  </conditionalFormatting>
  <conditionalFormatting sqref="J2111">
    <cfRule type="cellIs" dxfId="181" priority="23" operator="equal">
      <formula>"Medium relevance"</formula>
    </cfRule>
  </conditionalFormatting>
  <conditionalFormatting sqref="J2111">
    <cfRule type="cellIs" dxfId="180" priority="24" operator="equal">
      <formula>"Low relevance"</formula>
    </cfRule>
  </conditionalFormatting>
  <conditionalFormatting sqref="J2111">
    <cfRule type="cellIs" dxfId="179" priority="25" operator="equal">
      <formula>"No relevance"</formula>
    </cfRule>
  </conditionalFormatting>
  <conditionalFormatting sqref="J2116">
    <cfRule type="cellIs" dxfId="178" priority="26" operator="equal">
      <formula>"High relevance"</formula>
    </cfRule>
  </conditionalFormatting>
  <conditionalFormatting sqref="J2116">
    <cfRule type="cellIs" dxfId="177" priority="27" operator="equal">
      <formula>"Medium relevance"</formula>
    </cfRule>
  </conditionalFormatting>
  <conditionalFormatting sqref="J2116">
    <cfRule type="cellIs" dxfId="176" priority="28" operator="equal">
      <formula>"Low relevance"</formula>
    </cfRule>
  </conditionalFormatting>
  <conditionalFormatting sqref="J2116">
    <cfRule type="cellIs" dxfId="175" priority="29" operator="equal">
      <formula>"No relevance"</formula>
    </cfRule>
  </conditionalFormatting>
  <conditionalFormatting sqref="J2117">
    <cfRule type="cellIs" dxfId="174" priority="30" operator="equal">
      <formula>"High relevance"</formula>
    </cfRule>
  </conditionalFormatting>
  <conditionalFormatting sqref="J2117">
    <cfRule type="cellIs" dxfId="173" priority="31" operator="equal">
      <formula>"Medium relevance"</formula>
    </cfRule>
  </conditionalFormatting>
  <conditionalFormatting sqref="J2117">
    <cfRule type="cellIs" dxfId="172" priority="32" operator="equal">
      <formula>"Low relevance"</formula>
    </cfRule>
  </conditionalFormatting>
  <conditionalFormatting sqref="J2117">
    <cfRule type="cellIs" dxfId="171" priority="33" operator="equal">
      <formula>"No relevance"</formula>
    </cfRule>
  </conditionalFormatting>
  <conditionalFormatting sqref="J2115">
    <cfRule type="cellIs" dxfId="170" priority="34" operator="equal">
      <formula>"High relevance"</formula>
    </cfRule>
  </conditionalFormatting>
  <conditionalFormatting sqref="J2115">
    <cfRule type="cellIs" dxfId="169" priority="35" operator="equal">
      <formula>"Medium relevance"</formula>
    </cfRule>
  </conditionalFormatting>
  <conditionalFormatting sqref="J2115">
    <cfRule type="cellIs" dxfId="168" priority="36" operator="equal">
      <formula>"Low relevance"</formula>
    </cfRule>
  </conditionalFormatting>
  <conditionalFormatting sqref="J2115">
    <cfRule type="cellIs" dxfId="167" priority="37" operator="equal">
      <formula>"No relevance"</formula>
    </cfRule>
  </conditionalFormatting>
  <conditionalFormatting sqref="J2112">
    <cfRule type="cellIs" dxfId="166" priority="38" operator="equal">
      <formula>"High relevance"</formula>
    </cfRule>
  </conditionalFormatting>
  <conditionalFormatting sqref="J2112">
    <cfRule type="cellIs" dxfId="165" priority="39" operator="equal">
      <formula>"Medium relevance"</formula>
    </cfRule>
  </conditionalFormatting>
  <conditionalFormatting sqref="J2112">
    <cfRule type="cellIs" dxfId="164" priority="40" operator="equal">
      <formula>"Low relevance"</formula>
    </cfRule>
  </conditionalFormatting>
  <conditionalFormatting sqref="J2112">
    <cfRule type="cellIs" dxfId="163" priority="41" operator="equal">
      <formula>"No relevance"</formula>
    </cfRule>
  </conditionalFormatting>
  <conditionalFormatting sqref="J2113">
    <cfRule type="cellIs" dxfId="162" priority="42" operator="equal">
      <formula>"High relevance"</formula>
    </cfRule>
  </conditionalFormatting>
  <conditionalFormatting sqref="J2113">
    <cfRule type="cellIs" dxfId="161" priority="43" operator="equal">
      <formula>"Medium relevance"</formula>
    </cfRule>
  </conditionalFormatting>
  <conditionalFormatting sqref="J2113">
    <cfRule type="cellIs" dxfId="160" priority="44" operator="equal">
      <formula>"Low relevance"</formula>
    </cfRule>
  </conditionalFormatting>
  <conditionalFormatting sqref="J2113">
    <cfRule type="cellIs" dxfId="159" priority="45" operator="equal">
      <formula>"No relevance"</formula>
    </cfRule>
  </conditionalFormatting>
  <conditionalFormatting sqref="J2114">
    <cfRule type="cellIs" dxfId="158" priority="46" operator="equal">
      <formula>"Medium relevance"</formula>
    </cfRule>
  </conditionalFormatting>
  <conditionalFormatting sqref="J2114">
    <cfRule type="cellIs" dxfId="157" priority="47" operator="equal">
      <formula>"Low relevance"</formula>
    </cfRule>
  </conditionalFormatting>
  <conditionalFormatting sqref="J2114">
    <cfRule type="cellIs" dxfId="156" priority="48" operator="equal">
      <formula>"No relevance"</formula>
    </cfRule>
  </conditionalFormatting>
  <conditionalFormatting sqref="J2119">
    <cfRule type="cellIs" dxfId="155" priority="53" operator="equal">
      <formula>"High relevance"</formula>
    </cfRule>
  </conditionalFormatting>
  <conditionalFormatting sqref="J2119">
    <cfRule type="cellIs" dxfId="154" priority="54" operator="equal">
      <formula>"Medium relevance"</formula>
    </cfRule>
  </conditionalFormatting>
  <conditionalFormatting sqref="J2119">
    <cfRule type="cellIs" dxfId="153" priority="55" operator="equal">
      <formula>"Low relevance"</formula>
    </cfRule>
  </conditionalFormatting>
  <conditionalFormatting sqref="J2119">
    <cfRule type="cellIs" dxfId="152" priority="56" operator="equal">
      <formula>"No relevance"</formula>
    </cfRule>
  </conditionalFormatting>
  <conditionalFormatting sqref="J2121">
    <cfRule type="cellIs" dxfId="151" priority="61" operator="equal">
      <formula>"High relevance"</formula>
    </cfRule>
  </conditionalFormatting>
  <conditionalFormatting sqref="J2121">
    <cfRule type="cellIs" dxfId="150" priority="62" operator="equal">
      <formula>"Medium relevance"</formula>
    </cfRule>
  </conditionalFormatting>
  <conditionalFormatting sqref="J2121">
    <cfRule type="cellIs" dxfId="149" priority="63" operator="equal">
      <formula>"Low relevance"</formula>
    </cfRule>
  </conditionalFormatting>
  <conditionalFormatting sqref="J2121">
    <cfRule type="cellIs" dxfId="148" priority="64" operator="equal">
      <formula>"No relevance"</formula>
    </cfRule>
  </conditionalFormatting>
  <conditionalFormatting sqref="J2122:J2131">
    <cfRule type="cellIs" dxfId="147" priority="5" operator="equal">
      <formula>"High relevance"</formula>
    </cfRule>
  </conditionalFormatting>
  <conditionalFormatting sqref="J2122:J2131">
    <cfRule type="cellIs" dxfId="146" priority="6" operator="equal">
      <formula>"Medium relevance"</formula>
    </cfRule>
  </conditionalFormatting>
  <conditionalFormatting sqref="J2122:J2131">
    <cfRule type="cellIs" dxfId="145" priority="7" operator="equal">
      <formula>"Low relevance"</formula>
    </cfRule>
  </conditionalFormatting>
  <conditionalFormatting sqref="J2122:J2131">
    <cfRule type="cellIs" dxfId="144" priority="8" operator="equal">
      <formula>"No relevance"</formula>
    </cfRule>
  </conditionalFormatting>
  <pageMargins left="0.7" right="0.7" top="0.75" bottom="0.75" header="0" footer="0"/>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C7018-209A-4A92-8DFB-1546375311F4}">
  <sheetPr>
    <outlinePr summaryBelow="0" summaryRight="0"/>
  </sheetPr>
  <dimension ref="A1:AR1692"/>
  <sheetViews>
    <sheetView workbookViewId="0">
      <selection activeCell="G10" sqref="G10"/>
    </sheetView>
  </sheetViews>
  <sheetFormatPr defaultColWidth="14.36328125" defaultRowHeight="15" customHeight="1"/>
  <cols>
    <col min="1" max="1" width="27.54296875" bestFit="1" customWidth="1"/>
    <col min="3" max="3" width="27.54296875" bestFit="1" customWidth="1"/>
    <col min="4" max="4" width="37.7265625" bestFit="1" customWidth="1"/>
    <col min="6" max="6" width="37.7265625" style="354" bestFit="1" customWidth="1"/>
    <col min="7" max="7" width="44.26953125" style="354" bestFit="1" customWidth="1"/>
  </cols>
  <sheetData>
    <row r="1" spans="1:44" ht="15.75" customHeight="1">
      <c r="A1" t="s">
        <v>677</v>
      </c>
      <c r="C1" s="1" t="s">
        <v>131</v>
      </c>
      <c r="D1" s="1" t="s">
        <v>470</v>
      </c>
      <c r="F1" s="357" t="s">
        <v>470</v>
      </c>
      <c r="G1" s="357" t="s">
        <v>471</v>
      </c>
    </row>
    <row r="2" spans="1:44" ht="15.75" customHeight="1">
      <c r="A2" s="1" t="s">
        <v>131</v>
      </c>
      <c r="C2" s="1" t="s">
        <v>131</v>
      </c>
      <c r="D2" s="1" t="s">
        <v>463</v>
      </c>
      <c r="F2" s="357" t="s">
        <v>470</v>
      </c>
      <c r="G2" s="357" t="s">
        <v>215</v>
      </c>
      <c r="H2" s="1"/>
      <c r="I2" s="1"/>
      <c r="J2" s="1"/>
      <c r="K2" s="1"/>
      <c r="L2" s="1"/>
    </row>
    <row r="3" spans="1:44" ht="15.75" customHeight="1">
      <c r="A3" s="1" t="s">
        <v>146</v>
      </c>
      <c r="C3" s="1" t="s">
        <v>131</v>
      </c>
      <c r="D3" s="1" t="s">
        <v>1001</v>
      </c>
      <c r="F3" s="357" t="s">
        <v>463</v>
      </c>
      <c r="G3" s="357" t="s">
        <v>465</v>
      </c>
    </row>
    <row r="4" spans="1:44" ht="15.75" customHeight="1">
      <c r="A4" s="1" t="s">
        <v>148</v>
      </c>
      <c r="C4" s="1" t="s">
        <v>146</v>
      </c>
      <c r="F4" s="357" t="s">
        <v>463</v>
      </c>
      <c r="G4" s="358" t="s">
        <v>678</v>
      </c>
    </row>
    <row r="5" spans="1:44" ht="15.75" customHeight="1">
      <c r="A5" s="1" t="s">
        <v>169</v>
      </c>
      <c r="C5" s="1" t="s">
        <v>148</v>
      </c>
      <c r="D5" s="1" t="s">
        <v>480</v>
      </c>
      <c r="F5" s="357" t="s">
        <v>463</v>
      </c>
      <c r="G5" s="357" t="s">
        <v>466</v>
      </c>
    </row>
    <row r="6" spans="1:44" ht="15.75" customHeight="1">
      <c r="A6" s="1" t="s">
        <v>194</v>
      </c>
      <c r="C6" s="1" t="s">
        <v>148</v>
      </c>
      <c r="D6" s="1" t="s">
        <v>484</v>
      </c>
      <c r="F6" s="357" t="s">
        <v>463</v>
      </c>
      <c r="G6" s="357" t="s">
        <v>215</v>
      </c>
    </row>
    <row r="7" spans="1:44" ht="15.75" customHeight="1">
      <c r="A7" s="1" t="s">
        <v>215</v>
      </c>
      <c r="C7" s="1" t="s">
        <v>148</v>
      </c>
      <c r="D7" s="1" t="s">
        <v>472</v>
      </c>
      <c r="F7" s="357" t="s">
        <v>463</v>
      </c>
      <c r="G7" s="357" t="s">
        <v>464</v>
      </c>
    </row>
    <row r="8" spans="1:44" ht="15.75" customHeight="1">
      <c r="A8" s="1" t="s">
        <v>216</v>
      </c>
      <c r="C8" s="1" t="s">
        <v>148</v>
      </c>
      <c r="D8" s="1" t="s">
        <v>215</v>
      </c>
      <c r="F8" s="4" t="s">
        <v>1001</v>
      </c>
      <c r="G8" s="455" t="s">
        <v>786</v>
      </c>
    </row>
    <row r="9" spans="1:44" ht="15.75" customHeight="1">
      <c r="A9" s="1" t="s">
        <v>226</v>
      </c>
      <c r="C9" s="1" t="s">
        <v>169</v>
      </c>
      <c r="D9" s="1" t="s">
        <v>504</v>
      </c>
      <c r="F9" s="4" t="s">
        <v>1001</v>
      </c>
      <c r="G9" s="455" t="s">
        <v>215</v>
      </c>
    </row>
    <row r="10" spans="1:44" ht="15.75" customHeight="1">
      <c r="A10" s="1" t="s">
        <v>252</v>
      </c>
      <c r="C10" s="1" t="s">
        <v>169</v>
      </c>
      <c r="D10" s="1" t="s">
        <v>215</v>
      </c>
      <c r="F10" s="455" t="s">
        <v>480</v>
      </c>
      <c r="G10" s="455" t="s">
        <v>788</v>
      </c>
    </row>
    <row r="11" spans="1:44" ht="15.75" customHeight="1">
      <c r="A11" s="1" t="s">
        <v>294</v>
      </c>
      <c r="C11" s="1" t="s">
        <v>169</v>
      </c>
      <c r="D11" s="1" t="s">
        <v>490</v>
      </c>
      <c r="F11" s="357" t="s">
        <v>480</v>
      </c>
      <c r="G11" s="357" t="s">
        <v>481</v>
      </c>
    </row>
    <row r="12" spans="1:44" ht="15.75" customHeight="1">
      <c r="C12" s="1" t="s">
        <v>169</v>
      </c>
      <c r="D12" s="1" t="s">
        <v>676</v>
      </c>
      <c r="F12" s="454" t="s">
        <v>480</v>
      </c>
      <c r="G12" s="357" t="s">
        <v>733</v>
      </c>
    </row>
    <row r="13" spans="1:44" ht="15.75" customHeight="1">
      <c r="C13" s="1" t="s">
        <v>169</v>
      </c>
      <c r="D13" s="354" t="s">
        <v>496</v>
      </c>
      <c r="F13" s="357" t="s">
        <v>480</v>
      </c>
      <c r="G13" s="357" t="s">
        <v>482</v>
      </c>
    </row>
    <row r="14" spans="1:44" ht="15.75" customHeight="1">
      <c r="A14" s="1" t="s">
        <v>693</v>
      </c>
      <c r="C14" s="1" t="s">
        <v>194</v>
      </c>
      <c r="D14" s="354" t="s">
        <v>511</v>
      </c>
      <c r="F14" s="357" t="s">
        <v>480</v>
      </c>
      <c r="G14" s="357" t="s">
        <v>483</v>
      </c>
      <c r="H14" s="1"/>
      <c r="I14" s="1"/>
      <c r="J14" s="1"/>
      <c r="K14" s="1"/>
      <c r="L14" s="1"/>
      <c r="M14" s="1"/>
      <c r="N14" s="1"/>
      <c r="O14" s="4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5.75" customHeight="1">
      <c r="A15" s="1"/>
      <c r="C15" s="1" t="s">
        <v>194</v>
      </c>
      <c r="D15" s="354" t="s">
        <v>519</v>
      </c>
      <c r="F15" s="357" t="s">
        <v>480</v>
      </c>
      <c r="G15" s="357" t="s">
        <v>215</v>
      </c>
      <c r="H15" s="1"/>
      <c r="I15" s="1"/>
      <c r="J15" s="1"/>
      <c r="K15" s="1"/>
      <c r="L15" s="1"/>
      <c r="M15" s="1"/>
      <c r="N15" s="1"/>
      <c r="O15" s="4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5.75" customHeight="1">
      <c r="A16" s="320" t="s">
        <v>692</v>
      </c>
      <c r="C16" s="1" t="s">
        <v>194</v>
      </c>
      <c r="D16" s="354" t="s">
        <v>513</v>
      </c>
      <c r="F16" s="357" t="s">
        <v>484</v>
      </c>
      <c r="G16" s="357" t="s">
        <v>488</v>
      </c>
    </row>
    <row r="17" spans="3:7" ht="15.75" customHeight="1">
      <c r="C17" s="1" t="s">
        <v>194</v>
      </c>
      <c r="D17" s="1" t="s">
        <v>517</v>
      </c>
      <c r="F17" s="357" t="s">
        <v>484</v>
      </c>
      <c r="G17" s="357" t="s">
        <v>485</v>
      </c>
    </row>
    <row r="18" spans="3:7" ht="15.75" customHeight="1">
      <c r="C18" s="1" t="s">
        <v>194</v>
      </c>
      <c r="D18" s="1" t="s">
        <v>523</v>
      </c>
      <c r="F18" s="357" t="s">
        <v>484</v>
      </c>
      <c r="G18" s="357" t="s">
        <v>486</v>
      </c>
    </row>
    <row r="19" spans="3:7" ht="15.75" customHeight="1">
      <c r="C19" s="1" t="s">
        <v>194</v>
      </c>
      <c r="D19" s="1" t="s">
        <v>215</v>
      </c>
      <c r="F19" s="357" t="s">
        <v>484</v>
      </c>
      <c r="G19" s="357" t="s">
        <v>489</v>
      </c>
    </row>
    <row r="20" spans="3:7" ht="15.75" customHeight="1">
      <c r="C20" s="1" t="s">
        <v>194</v>
      </c>
      <c r="D20" s="1" t="s">
        <v>521</v>
      </c>
      <c r="F20" s="357" t="s">
        <v>472</v>
      </c>
      <c r="G20" s="357" t="s">
        <v>473</v>
      </c>
    </row>
    <row r="21" spans="3:7" ht="15.75" customHeight="1">
      <c r="C21" s="1" t="s">
        <v>215</v>
      </c>
      <c r="F21" s="357" t="s">
        <v>472</v>
      </c>
      <c r="G21" s="357" t="s">
        <v>477</v>
      </c>
    </row>
    <row r="22" spans="3:7" ht="15.75" customHeight="1">
      <c r="C22" s="1" t="s">
        <v>216</v>
      </c>
      <c r="D22" s="1" t="s">
        <v>525</v>
      </c>
      <c r="F22" s="357" t="s">
        <v>472</v>
      </c>
      <c r="G22" s="357" t="s">
        <v>474</v>
      </c>
    </row>
    <row r="23" spans="3:7" ht="15.75" customHeight="1">
      <c r="C23" s="1" t="s">
        <v>216</v>
      </c>
      <c r="D23" s="1" t="s">
        <v>531</v>
      </c>
      <c r="F23" s="357" t="s">
        <v>472</v>
      </c>
      <c r="G23" s="357" t="s">
        <v>215</v>
      </c>
    </row>
    <row r="24" spans="3:7" ht="15.75" customHeight="1">
      <c r="C24" s="1" t="s">
        <v>216</v>
      </c>
      <c r="D24" s="1" t="s">
        <v>215</v>
      </c>
      <c r="F24" s="357" t="s">
        <v>472</v>
      </c>
      <c r="G24" s="357" t="s">
        <v>476</v>
      </c>
    </row>
    <row r="25" spans="3:7" ht="15.75" customHeight="1">
      <c r="C25" s="1" t="s">
        <v>226</v>
      </c>
      <c r="D25" s="1" t="s">
        <v>540</v>
      </c>
      <c r="F25" s="357" t="s">
        <v>472</v>
      </c>
      <c r="G25" s="357" t="s">
        <v>475</v>
      </c>
    </row>
    <row r="26" spans="3:7" ht="15.75" customHeight="1">
      <c r="C26" s="4" t="s">
        <v>226</v>
      </c>
      <c r="D26" s="4" t="s">
        <v>1011</v>
      </c>
      <c r="F26" s="357" t="s">
        <v>504</v>
      </c>
      <c r="G26" s="357" t="s">
        <v>505</v>
      </c>
    </row>
    <row r="27" spans="3:7" ht="15.75" customHeight="1">
      <c r="C27" s="1" t="s">
        <v>226</v>
      </c>
      <c r="D27" s="1" t="s">
        <v>215</v>
      </c>
      <c r="F27" s="357" t="s">
        <v>504</v>
      </c>
      <c r="G27" s="357" t="s">
        <v>506</v>
      </c>
    </row>
    <row r="28" spans="3:7" ht="15.75" customHeight="1">
      <c r="C28" s="1" t="s">
        <v>226</v>
      </c>
      <c r="D28" s="1" t="s">
        <v>544</v>
      </c>
      <c r="F28" s="357" t="s">
        <v>504</v>
      </c>
      <c r="G28" s="357" t="s">
        <v>507</v>
      </c>
    </row>
    <row r="29" spans="3:7" ht="15.75" customHeight="1">
      <c r="C29" s="1" t="s">
        <v>226</v>
      </c>
      <c r="D29" s="1" t="s">
        <v>548</v>
      </c>
      <c r="F29" s="357" t="s">
        <v>504</v>
      </c>
      <c r="G29" s="357" t="s">
        <v>680</v>
      </c>
    </row>
    <row r="30" spans="3:7" ht="15.75" customHeight="1">
      <c r="C30" s="1" t="s">
        <v>226</v>
      </c>
      <c r="D30" s="1" t="s">
        <v>537</v>
      </c>
      <c r="F30" s="454" t="s">
        <v>504</v>
      </c>
      <c r="G30" s="357" t="s">
        <v>704</v>
      </c>
    </row>
    <row r="31" spans="3:7" ht="15.75" customHeight="1">
      <c r="C31" s="1" t="s">
        <v>226</v>
      </c>
      <c r="D31" s="1" t="s">
        <v>534</v>
      </c>
      <c r="F31" s="454" t="s">
        <v>504</v>
      </c>
      <c r="G31" s="357" t="s">
        <v>718</v>
      </c>
    </row>
    <row r="32" spans="3:7" ht="15.75" customHeight="1">
      <c r="C32" s="1" t="s">
        <v>252</v>
      </c>
      <c r="D32" s="1" t="s">
        <v>551</v>
      </c>
      <c r="F32" s="357" t="s">
        <v>504</v>
      </c>
      <c r="G32" s="357" t="s">
        <v>215</v>
      </c>
    </row>
    <row r="33" spans="3:7" ht="15.75" customHeight="1">
      <c r="C33" s="1" t="s">
        <v>252</v>
      </c>
      <c r="D33" s="1" t="s">
        <v>555</v>
      </c>
      <c r="F33" s="454" t="s">
        <v>490</v>
      </c>
      <c r="G33" s="357" t="s">
        <v>734</v>
      </c>
    </row>
    <row r="34" spans="3:7" ht="15.75" customHeight="1">
      <c r="C34" s="1" t="s">
        <v>252</v>
      </c>
      <c r="D34" s="1" t="s">
        <v>559</v>
      </c>
      <c r="F34" s="454" t="s">
        <v>490</v>
      </c>
      <c r="G34" s="357" t="s">
        <v>735</v>
      </c>
    </row>
    <row r="35" spans="3:7" ht="15.75" customHeight="1">
      <c r="C35" s="1" t="s">
        <v>252</v>
      </c>
      <c r="D35" s="1" t="s">
        <v>575</v>
      </c>
      <c r="F35" s="454" t="s">
        <v>490</v>
      </c>
      <c r="G35" s="357" t="s">
        <v>736</v>
      </c>
    </row>
    <row r="36" spans="3:7" ht="15.75" customHeight="1">
      <c r="C36" s="1" t="s">
        <v>252</v>
      </c>
      <c r="D36" s="1" t="s">
        <v>215</v>
      </c>
      <c r="F36" s="357" t="s">
        <v>490</v>
      </c>
      <c r="G36" s="357" t="s">
        <v>491</v>
      </c>
    </row>
    <row r="37" spans="3:7" ht="15.75" customHeight="1">
      <c r="C37" s="1" t="s">
        <v>252</v>
      </c>
      <c r="D37" s="1" t="s">
        <v>566</v>
      </c>
      <c r="F37" s="357" t="s">
        <v>490</v>
      </c>
      <c r="G37" s="357" t="s">
        <v>492</v>
      </c>
    </row>
    <row r="38" spans="3:7" ht="15.75" customHeight="1">
      <c r="C38" s="1" t="s">
        <v>294</v>
      </c>
      <c r="D38" s="1" t="s">
        <v>580</v>
      </c>
      <c r="F38" s="454" t="s">
        <v>490</v>
      </c>
      <c r="G38" s="357" t="s">
        <v>737</v>
      </c>
    </row>
    <row r="39" spans="3:7" ht="15.75" customHeight="1">
      <c r="C39" s="1" t="s">
        <v>294</v>
      </c>
      <c r="D39" s="1" t="s">
        <v>582</v>
      </c>
      <c r="F39" s="357" t="s">
        <v>490</v>
      </c>
      <c r="G39" s="357" t="s">
        <v>493</v>
      </c>
    </row>
    <row r="40" spans="3:7" ht="15.75" customHeight="1">
      <c r="C40" s="1" t="s">
        <v>294</v>
      </c>
      <c r="D40" s="1" t="s">
        <v>215</v>
      </c>
      <c r="F40" s="454" t="s">
        <v>490</v>
      </c>
      <c r="G40" s="357" t="s">
        <v>701</v>
      </c>
    </row>
    <row r="41" spans="3:7" ht="15.75" customHeight="1">
      <c r="C41" s="1" t="s">
        <v>294</v>
      </c>
      <c r="D41" s="1" t="s">
        <v>609</v>
      </c>
      <c r="F41" s="357" t="s">
        <v>490</v>
      </c>
      <c r="G41" s="357" t="s">
        <v>215</v>
      </c>
    </row>
    <row r="42" spans="3:7" ht="15.75" customHeight="1">
      <c r="C42" s="1" t="s">
        <v>294</v>
      </c>
      <c r="D42" s="1" t="s">
        <v>584</v>
      </c>
      <c r="F42" s="357" t="s">
        <v>490</v>
      </c>
      <c r="G42" s="357" t="s">
        <v>494</v>
      </c>
    </row>
    <row r="43" spans="3:7" ht="15.75" customHeight="1">
      <c r="C43" s="1" t="s">
        <v>294</v>
      </c>
      <c r="D43" s="1" t="s">
        <v>591</v>
      </c>
      <c r="F43" s="357" t="s">
        <v>490</v>
      </c>
      <c r="G43" s="357" t="s">
        <v>495</v>
      </c>
    </row>
    <row r="44" spans="3:7" ht="15.75" customHeight="1">
      <c r="C44" s="1" t="s">
        <v>294</v>
      </c>
      <c r="D44" s="1" t="s">
        <v>598</v>
      </c>
      <c r="F44" s="357" t="s">
        <v>676</v>
      </c>
      <c r="G44" s="357" t="s">
        <v>681</v>
      </c>
    </row>
    <row r="45" spans="3:7" ht="15.75" customHeight="1">
      <c r="C45" s="1" t="s">
        <v>294</v>
      </c>
      <c r="D45" s="1" t="s">
        <v>604</v>
      </c>
      <c r="F45" s="357" t="s">
        <v>676</v>
      </c>
      <c r="G45" s="357" t="s">
        <v>215</v>
      </c>
    </row>
    <row r="46" spans="3:7" ht="15.75" customHeight="1">
      <c r="C46" s="4" t="s">
        <v>294</v>
      </c>
      <c r="D46" s="4" t="s">
        <v>779</v>
      </c>
      <c r="F46" s="357" t="s">
        <v>676</v>
      </c>
      <c r="G46" s="357" t="s">
        <v>682</v>
      </c>
    </row>
    <row r="47" spans="3:7" ht="15.75" customHeight="1">
      <c r="F47" s="357" t="s">
        <v>496</v>
      </c>
      <c r="G47" s="357" t="s">
        <v>497</v>
      </c>
    </row>
    <row r="48" spans="3:7" ht="15.75" customHeight="1">
      <c r="F48" s="357" t="s">
        <v>496</v>
      </c>
      <c r="G48" s="357" t="s">
        <v>215</v>
      </c>
    </row>
    <row r="49" spans="6:7" ht="15.75" customHeight="1">
      <c r="F49" s="357" t="s">
        <v>496</v>
      </c>
      <c r="G49" s="357" t="s">
        <v>498</v>
      </c>
    </row>
    <row r="50" spans="6:7" ht="15.75" customHeight="1">
      <c r="F50" s="357" t="s">
        <v>496</v>
      </c>
      <c r="G50" s="357" t="s">
        <v>499</v>
      </c>
    </row>
    <row r="51" spans="6:7" ht="15.75" customHeight="1">
      <c r="F51" s="357" t="s">
        <v>496</v>
      </c>
      <c r="G51" s="357" t="s">
        <v>500</v>
      </c>
    </row>
    <row r="52" spans="6:7" ht="15.75" customHeight="1">
      <c r="F52" s="357" t="s">
        <v>511</v>
      </c>
      <c r="G52" s="357" t="s">
        <v>512</v>
      </c>
    </row>
    <row r="53" spans="6:7" ht="15.75" customHeight="1">
      <c r="F53" s="454" t="s">
        <v>511</v>
      </c>
      <c r="G53" s="357" t="s">
        <v>679</v>
      </c>
    </row>
    <row r="54" spans="6:7" ht="15.75" customHeight="1">
      <c r="F54" s="357" t="s">
        <v>511</v>
      </c>
      <c r="G54" s="357" t="s">
        <v>215</v>
      </c>
    </row>
    <row r="55" spans="6:7" ht="15.75" customHeight="1">
      <c r="F55" s="357" t="s">
        <v>519</v>
      </c>
      <c r="G55" s="357" t="s">
        <v>520</v>
      </c>
    </row>
    <row r="56" spans="6:7" ht="15.75" customHeight="1">
      <c r="F56" s="357" t="s">
        <v>519</v>
      </c>
      <c r="G56" s="357" t="s">
        <v>215</v>
      </c>
    </row>
    <row r="57" spans="6:7" ht="15.75" customHeight="1">
      <c r="F57" s="357" t="s">
        <v>513</v>
      </c>
      <c r="G57" s="358" t="s">
        <v>516</v>
      </c>
    </row>
    <row r="58" spans="6:7" ht="15.75" customHeight="1">
      <c r="F58" s="357" t="s">
        <v>513</v>
      </c>
      <c r="G58" s="357" t="s">
        <v>515</v>
      </c>
    </row>
    <row r="59" spans="6:7" ht="15.75" customHeight="1">
      <c r="F59" s="357" t="s">
        <v>513</v>
      </c>
      <c r="G59" s="357" t="s">
        <v>215</v>
      </c>
    </row>
    <row r="60" spans="6:7" ht="15.75" customHeight="1">
      <c r="F60" s="357" t="s">
        <v>517</v>
      </c>
      <c r="G60" s="357" t="s">
        <v>518</v>
      </c>
    </row>
    <row r="61" spans="6:7" ht="15.75" customHeight="1">
      <c r="F61" s="357" t="s">
        <v>517</v>
      </c>
      <c r="G61" s="357" t="s">
        <v>215</v>
      </c>
    </row>
    <row r="62" spans="6:7" ht="15.75" customHeight="1">
      <c r="F62" s="357" t="s">
        <v>523</v>
      </c>
      <c r="G62" s="357" t="s">
        <v>524</v>
      </c>
    </row>
    <row r="63" spans="6:7" ht="15.75" customHeight="1">
      <c r="F63" s="357" t="s">
        <v>523</v>
      </c>
      <c r="G63" s="357" t="s">
        <v>215</v>
      </c>
    </row>
    <row r="64" spans="6:7" ht="15.75" customHeight="1">
      <c r="F64" s="357" t="s">
        <v>521</v>
      </c>
      <c r="G64" s="357" t="s">
        <v>215</v>
      </c>
    </row>
    <row r="65" spans="6:26" ht="15.75" customHeight="1">
      <c r="F65" s="357" t="s">
        <v>521</v>
      </c>
      <c r="G65" s="357" t="s">
        <v>522</v>
      </c>
    </row>
    <row r="66" spans="6:26" ht="15.75" customHeight="1">
      <c r="F66" s="357" t="s">
        <v>521</v>
      </c>
      <c r="G66" s="357"/>
    </row>
    <row r="67" spans="6:26" ht="15.75" customHeight="1">
      <c r="F67" s="357" t="s">
        <v>525</v>
      </c>
      <c r="G67" s="357" t="s">
        <v>526</v>
      </c>
    </row>
    <row r="68" spans="6:26" ht="15.75" customHeight="1">
      <c r="F68" s="357" t="s">
        <v>525</v>
      </c>
      <c r="G68" s="357" t="s">
        <v>527</v>
      </c>
    </row>
    <row r="69" spans="6:26" ht="15.75" customHeight="1">
      <c r="F69" s="357" t="s">
        <v>525</v>
      </c>
      <c r="G69" s="357" t="s">
        <v>528</v>
      </c>
    </row>
    <row r="70" spans="6:26" ht="15.75" customHeight="1">
      <c r="F70" s="357" t="s">
        <v>525</v>
      </c>
      <c r="G70" s="357" t="s">
        <v>529</v>
      </c>
    </row>
    <row r="71" spans="6:26" ht="15.75" customHeight="1">
      <c r="F71" s="357" t="s">
        <v>525</v>
      </c>
      <c r="G71" s="357" t="s">
        <v>215</v>
      </c>
    </row>
    <row r="72" spans="6:26" ht="15.75" customHeight="1">
      <c r="F72" s="357" t="s">
        <v>525</v>
      </c>
      <c r="G72" s="357" t="s">
        <v>530</v>
      </c>
      <c r="Z72" s="1" t="s">
        <v>565</v>
      </c>
    </row>
    <row r="73" spans="6:26" ht="15.75" customHeight="1">
      <c r="F73" s="357" t="s">
        <v>531</v>
      </c>
      <c r="G73" s="357" t="s">
        <v>532</v>
      </c>
    </row>
    <row r="74" spans="6:26" ht="15.75" customHeight="1">
      <c r="F74" s="357" t="s">
        <v>540</v>
      </c>
      <c r="G74" s="357" t="s">
        <v>541</v>
      </c>
    </row>
    <row r="75" spans="6:26" ht="15.75" customHeight="1">
      <c r="F75" s="357" t="s">
        <v>540</v>
      </c>
      <c r="G75" s="357" t="s">
        <v>542</v>
      </c>
    </row>
    <row r="76" spans="6:26" ht="15.75" customHeight="1">
      <c r="F76" s="357" t="s">
        <v>540</v>
      </c>
      <c r="G76" s="357" t="s">
        <v>215</v>
      </c>
    </row>
    <row r="77" spans="6:26" ht="15.75" customHeight="1">
      <c r="F77" s="357" t="s">
        <v>540</v>
      </c>
      <c r="G77" s="357" t="s">
        <v>683</v>
      </c>
    </row>
    <row r="78" spans="6:26" ht="15.75" customHeight="1">
      <c r="F78" s="357" t="s">
        <v>544</v>
      </c>
      <c r="G78" s="357" t="s">
        <v>545</v>
      </c>
    </row>
    <row r="79" spans="6:26" ht="15.75" customHeight="1">
      <c r="F79" s="357" t="s">
        <v>544</v>
      </c>
      <c r="G79" s="357" t="s">
        <v>546</v>
      </c>
    </row>
    <row r="80" spans="6:26" ht="15.75" customHeight="1">
      <c r="F80" s="357" t="s">
        <v>544</v>
      </c>
      <c r="G80" s="357" t="s">
        <v>215</v>
      </c>
    </row>
    <row r="81" spans="6:7" ht="15.75" customHeight="1">
      <c r="F81" s="357" t="s">
        <v>544</v>
      </c>
      <c r="G81" s="357" t="s">
        <v>547</v>
      </c>
    </row>
    <row r="82" spans="6:7" ht="15.75" customHeight="1">
      <c r="F82" s="357" t="s">
        <v>548</v>
      </c>
      <c r="G82" s="357" t="s">
        <v>549</v>
      </c>
    </row>
    <row r="83" spans="6:7" ht="15.75" customHeight="1">
      <c r="F83" s="357" t="s">
        <v>548</v>
      </c>
      <c r="G83" s="357" t="s">
        <v>550</v>
      </c>
    </row>
    <row r="84" spans="6:7" ht="15.75" customHeight="1">
      <c r="F84" s="357" t="s">
        <v>548</v>
      </c>
      <c r="G84" s="357" t="s">
        <v>215</v>
      </c>
    </row>
    <row r="85" spans="6:7" ht="15.75" customHeight="1">
      <c r="F85" s="357" t="s">
        <v>548</v>
      </c>
      <c r="G85" s="357" t="s">
        <v>489</v>
      </c>
    </row>
    <row r="86" spans="6:7" ht="15.75" customHeight="1">
      <c r="F86" s="455" t="s">
        <v>548</v>
      </c>
      <c r="G86" s="455" t="s">
        <v>1012</v>
      </c>
    </row>
    <row r="87" spans="6:7" ht="15.75" customHeight="1">
      <c r="F87" s="357" t="s">
        <v>537</v>
      </c>
      <c r="G87" s="357" t="s">
        <v>215</v>
      </c>
    </row>
    <row r="88" spans="6:7" ht="15.75" customHeight="1">
      <c r="F88" s="357" t="s">
        <v>537</v>
      </c>
      <c r="G88" s="357" t="s">
        <v>538</v>
      </c>
    </row>
    <row r="89" spans="6:7" ht="15.75" customHeight="1">
      <c r="F89" s="357" t="s">
        <v>537</v>
      </c>
      <c r="G89" s="357" t="s">
        <v>539</v>
      </c>
    </row>
    <row r="90" spans="6:7" ht="15.75" customHeight="1">
      <c r="F90" s="357" t="s">
        <v>534</v>
      </c>
      <c r="G90" s="357" t="s">
        <v>536</v>
      </c>
    </row>
    <row r="91" spans="6:7" ht="15.75" customHeight="1">
      <c r="F91" s="357" t="s">
        <v>534</v>
      </c>
      <c r="G91" s="357" t="s">
        <v>535</v>
      </c>
    </row>
    <row r="92" spans="6:7" ht="15.75" customHeight="1">
      <c r="F92" s="357" t="s">
        <v>534</v>
      </c>
      <c r="G92" s="357" t="s">
        <v>215</v>
      </c>
    </row>
    <row r="93" spans="6:7" ht="15.75" customHeight="1">
      <c r="F93" s="357" t="s">
        <v>551</v>
      </c>
      <c r="G93" s="357" t="s">
        <v>552</v>
      </c>
    </row>
    <row r="94" spans="6:7" ht="15.75" customHeight="1">
      <c r="F94" s="357" t="s">
        <v>551</v>
      </c>
      <c r="G94" s="357" t="s">
        <v>215</v>
      </c>
    </row>
    <row r="95" spans="6:7" ht="15.75" customHeight="1">
      <c r="F95" s="357" t="s">
        <v>551</v>
      </c>
      <c r="G95" s="357" t="s">
        <v>553</v>
      </c>
    </row>
    <row r="96" spans="6:7" ht="15.75" customHeight="1">
      <c r="F96" s="357" t="s">
        <v>551</v>
      </c>
      <c r="G96" s="357" t="s">
        <v>554</v>
      </c>
    </row>
    <row r="97" spans="6:7" ht="15.75" customHeight="1">
      <c r="F97" s="357" t="s">
        <v>555</v>
      </c>
      <c r="G97" s="357" t="s">
        <v>215</v>
      </c>
    </row>
    <row r="98" spans="6:7" ht="15.75" customHeight="1">
      <c r="F98" s="357" t="s">
        <v>555</v>
      </c>
      <c r="G98" s="357" t="s">
        <v>556</v>
      </c>
    </row>
    <row r="99" spans="6:7" ht="15.75" customHeight="1">
      <c r="F99" s="357" t="s">
        <v>555</v>
      </c>
      <c r="G99" s="357" t="s">
        <v>557</v>
      </c>
    </row>
    <row r="100" spans="6:7" ht="15.75" customHeight="1">
      <c r="F100" s="357" t="s">
        <v>555</v>
      </c>
      <c r="G100" s="357" t="s">
        <v>558</v>
      </c>
    </row>
    <row r="101" spans="6:7" ht="15.75" customHeight="1">
      <c r="F101" s="357" t="s">
        <v>559</v>
      </c>
      <c r="G101" s="357" t="s">
        <v>560</v>
      </c>
    </row>
    <row r="102" spans="6:7" ht="15.75" customHeight="1">
      <c r="F102" s="357" t="s">
        <v>559</v>
      </c>
      <c r="G102" s="357" t="s">
        <v>561</v>
      </c>
    </row>
    <row r="103" spans="6:7" ht="15.75" customHeight="1">
      <c r="F103" s="357" t="s">
        <v>559</v>
      </c>
      <c r="G103" s="357" t="s">
        <v>215</v>
      </c>
    </row>
    <row r="104" spans="6:7" ht="15.75" customHeight="1">
      <c r="F104" s="357" t="s">
        <v>559</v>
      </c>
      <c r="G104" s="357" t="s">
        <v>562</v>
      </c>
    </row>
    <row r="105" spans="6:7" ht="15.75" customHeight="1">
      <c r="F105" s="357" t="s">
        <v>559</v>
      </c>
      <c r="G105" s="357" t="s">
        <v>563</v>
      </c>
    </row>
    <row r="106" spans="6:7" ht="15.75" customHeight="1">
      <c r="F106" s="357" t="s">
        <v>559</v>
      </c>
      <c r="G106" s="357" t="s">
        <v>564</v>
      </c>
    </row>
    <row r="107" spans="6:7" ht="15.75" customHeight="1">
      <c r="F107" s="357" t="s">
        <v>575</v>
      </c>
      <c r="G107" s="357" t="s">
        <v>576</v>
      </c>
    </row>
    <row r="108" spans="6:7" ht="15.75" customHeight="1">
      <c r="F108" s="357" t="s">
        <v>575</v>
      </c>
      <c r="G108" s="357" t="s">
        <v>577</v>
      </c>
    </row>
    <row r="109" spans="6:7" ht="15.75" customHeight="1">
      <c r="F109" s="357" t="s">
        <v>575</v>
      </c>
      <c r="G109" s="357" t="s">
        <v>578</v>
      </c>
    </row>
    <row r="110" spans="6:7" ht="15.75" customHeight="1">
      <c r="F110" s="357" t="s">
        <v>575</v>
      </c>
      <c r="G110" s="357" t="s">
        <v>215</v>
      </c>
    </row>
    <row r="111" spans="6:7" ht="15.75" customHeight="1">
      <c r="F111" s="357" t="s">
        <v>575</v>
      </c>
      <c r="G111" s="357" t="s">
        <v>579</v>
      </c>
    </row>
    <row r="112" spans="6:7" ht="15.75" customHeight="1">
      <c r="F112" s="357" t="s">
        <v>566</v>
      </c>
      <c r="G112" s="357" t="s">
        <v>567</v>
      </c>
    </row>
    <row r="113" spans="6:7" ht="15.75" customHeight="1">
      <c r="F113" s="357" t="s">
        <v>566</v>
      </c>
      <c r="G113" s="357" t="s">
        <v>568</v>
      </c>
    </row>
    <row r="114" spans="6:7" ht="15.75" customHeight="1">
      <c r="F114" s="357" t="s">
        <v>566</v>
      </c>
      <c r="G114" s="357" t="s">
        <v>569</v>
      </c>
    </row>
    <row r="115" spans="6:7" ht="15.75" customHeight="1">
      <c r="F115" s="357" t="s">
        <v>566</v>
      </c>
      <c r="G115" s="357" t="s">
        <v>215</v>
      </c>
    </row>
    <row r="116" spans="6:7" ht="15.75" customHeight="1">
      <c r="F116" s="357" t="s">
        <v>566</v>
      </c>
      <c r="G116" s="357" t="s">
        <v>571</v>
      </c>
    </row>
    <row r="117" spans="6:7" ht="15.75" customHeight="1">
      <c r="F117" s="357" t="s">
        <v>566</v>
      </c>
      <c r="G117" s="357" t="s">
        <v>572</v>
      </c>
    </row>
    <row r="118" spans="6:7" ht="15.75" customHeight="1">
      <c r="F118" s="357" t="s">
        <v>580</v>
      </c>
      <c r="G118" s="357" t="s">
        <v>581</v>
      </c>
    </row>
    <row r="119" spans="6:7" ht="15.75" customHeight="1">
      <c r="F119" s="4" t="s">
        <v>580</v>
      </c>
      <c r="G119" s="4" t="s">
        <v>1021</v>
      </c>
    </row>
    <row r="120" spans="6:7" ht="15.75" customHeight="1">
      <c r="F120" s="357" t="s">
        <v>580</v>
      </c>
      <c r="G120" s="357" t="s">
        <v>215</v>
      </c>
    </row>
    <row r="121" spans="6:7" ht="15.75" customHeight="1">
      <c r="F121" s="357" t="s">
        <v>582</v>
      </c>
      <c r="G121" s="357" t="s">
        <v>583</v>
      </c>
    </row>
    <row r="122" spans="6:7" ht="15.75" customHeight="1">
      <c r="F122" s="357" t="s">
        <v>582</v>
      </c>
      <c r="G122" s="357" t="s">
        <v>215</v>
      </c>
    </row>
    <row r="123" spans="6:7" ht="15.75" customHeight="1">
      <c r="F123" s="454" t="s">
        <v>609</v>
      </c>
      <c r="G123" s="357" t="s">
        <v>731</v>
      </c>
    </row>
    <row r="124" spans="6:7" ht="15.75" customHeight="1">
      <c r="F124" s="4" t="s">
        <v>779</v>
      </c>
      <c r="G124" s="357" t="s">
        <v>702</v>
      </c>
    </row>
    <row r="125" spans="6:7" ht="15.75" customHeight="1">
      <c r="F125" s="4" t="s">
        <v>779</v>
      </c>
      <c r="G125" s="357" t="s">
        <v>738</v>
      </c>
    </row>
    <row r="126" spans="6:7" ht="15.75" customHeight="1">
      <c r="F126" s="4" t="s">
        <v>779</v>
      </c>
      <c r="G126" s="357" t="s">
        <v>739</v>
      </c>
    </row>
    <row r="127" spans="6:7" ht="15.75" customHeight="1">
      <c r="F127" s="4" t="s">
        <v>779</v>
      </c>
      <c r="G127" s="357" t="s">
        <v>740</v>
      </c>
    </row>
    <row r="128" spans="6:7" ht="15.75" customHeight="1">
      <c r="F128" s="357" t="s">
        <v>609</v>
      </c>
      <c r="G128" s="357" t="s">
        <v>684</v>
      </c>
    </row>
    <row r="129" spans="6:7" ht="15.75" customHeight="1">
      <c r="F129" s="357" t="s">
        <v>609</v>
      </c>
      <c r="G129" s="357" t="s">
        <v>215</v>
      </c>
    </row>
    <row r="130" spans="6:7" ht="15.75" customHeight="1">
      <c r="F130" s="454" t="s">
        <v>609</v>
      </c>
      <c r="G130" s="357" t="s">
        <v>732</v>
      </c>
    </row>
    <row r="131" spans="6:7" ht="15.75" customHeight="1">
      <c r="F131" s="454" t="s">
        <v>609</v>
      </c>
      <c r="G131" s="357" t="s">
        <v>703</v>
      </c>
    </row>
    <row r="132" spans="6:7" ht="15.75" customHeight="1">
      <c r="F132" s="357" t="s">
        <v>584</v>
      </c>
      <c r="G132" s="357" t="s">
        <v>585</v>
      </c>
    </row>
    <row r="133" spans="6:7" ht="15.75" customHeight="1">
      <c r="F133" s="357" t="s">
        <v>584</v>
      </c>
      <c r="G133" s="357" t="s">
        <v>586</v>
      </c>
    </row>
    <row r="134" spans="6:7" ht="15.75" customHeight="1">
      <c r="F134" s="357" t="s">
        <v>584</v>
      </c>
      <c r="G134" s="358" t="s">
        <v>685</v>
      </c>
    </row>
    <row r="135" spans="6:7" ht="15.75" customHeight="1">
      <c r="F135" s="357" t="s">
        <v>584</v>
      </c>
      <c r="G135" s="357" t="s">
        <v>589</v>
      </c>
    </row>
    <row r="136" spans="6:7" ht="15.75" customHeight="1">
      <c r="F136" s="357" t="s">
        <v>584</v>
      </c>
      <c r="G136" s="357" t="s">
        <v>587</v>
      </c>
    </row>
    <row r="137" spans="6:7" ht="15.75" customHeight="1">
      <c r="F137" s="357" t="s">
        <v>591</v>
      </c>
      <c r="G137" s="357" t="s">
        <v>594</v>
      </c>
    </row>
    <row r="138" spans="6:7" ht="15.75" customHeight="1">
      <c r="F138" s="357" t="s">
        <v>591</v>
      </c>
      <c r="G138" s="357" t="s">
        <v>593</v>
      </c>
    </row>
    <row r="139" spans="6:7" ht="15.75" customHeight="1">
      <c r="F139" s="357" t="s">
        <v>591</v>
      </c>
      <c r="G139" s="357" t="s">
        <v>592</v>
      </c>
    </row>
    <row r="140" spans="6:7" ht="15.75" customHeight="1">
      <c r="F140" s="357" t="s">
        <v>591</v>
      </c>
      <c r="G140" s="357" t="s">
        <v>215</v>
      </c>
    </row>
    <row r="141" spans="6:7" ht="15.75" customHeight="1">
      <c r="F141" s="357" t="s">
        <v>591</v>
      </c>
      <c r="G141" s="357" t="s">
        <v>595</v>
      </c>
    </row>
    <row r="142" spans="6:7" ht="15.75" customHeight="1">
      <c r="F142" s="357" t="s">
        <v>591</v>
      </c>
      <c r="G142" s="357" t="s">
        <v>596</v>
      </c>
    </row>
    <row r="143" spans="6:7" ht="15.75" customHeight="1">
      <c r="F143" s="357" t="s">
        <v>598</v>
      </c>
      <c r="G143" s="357" t="s">
        <v>603</v>
      </c>
    </row>
    <row r="144" spans="6:7" ht="15.75" customHeight="1">
      <c r="F144" s="357" t="s">
        <v>598</v>
      </c>
      <c r="G144" s="357" t="s">
        <v>602</v>
      </c>
    </row>
    <row r="145" spans="6:7" ht="15.75" customHeight="1">
      <c r="F145" s="357" t="s">
        <v>598</v>
      </c>
      <c r="G145" s="357" t="s">
        <v>601</v>
      </c>
    </row>
    <row r="146" spans="6:7" ht="15.75" customHeight="1">
      <c r="F146" s="357" t="s">
        <v>598</v>
      </c>
      <c r="G146" s="357" t="s">
        <v>215</v>
      </c>
    </row>
    <row r="147" spans="6:7" ht="15.75" customHeight="1">
      <c r="F147" s="357" t="s">
        <v>598</v>
      </c>
      <c r="G147" s="357" t="s">
        <v>600</v>
      </c>
    </row>
    <row r="148" spans="6:7" ht="15.75" customHeight="1">
      <c r="F148" s="357" t="s">
        <v>598</v>
      </c>
      <c r="G148" s="357" t="s">
        <v>599</v>
      </c>
    </row>
    <row r="149" spans="6:7" ht="15.75" customHeight="1">
      <c r="F149" s="455" t="s">
        <v>598</v>
      </c>
      <c r="G149" s="455" t="s">
        <v>784</v>
      </c>
    </row>
    <row r="150" spans="6:7" ht="15.75" customHeight="1">
      <c r="F150" s="357" t="s">
        <v>604</v>
      </c>
      <c r="G150" s="357" t="s">
        <v>608</v>
      </c>
    </row>
    <row r="151" spans="6:7" ht="15.75" customHeight="1">
      <c r="F151" s="357" t="s">
        <v>604</v>
      </c>
      <c r="G151" s="357" t="s">
        <v>215</v>
      </c>
    </row>
    <row r="152" spans="6:7" ht="15.75" customHeight="1">
      <c r="F152" s="357" t="s">
        <v>604</v>
      </c>
      <c r="G152" s="357" t="s">
        <v>607</v>
      </c>
    </row>
    <row r="153" spans="6:7" ht="15.75" customHeight="1">
      <c r="F153" s="357" t="s">
        <v>604</v>
      </c>
      <c r="G153" s="357" t="s">
        <v>606</v>
      </c>
    </row>
    <row r="154" spans="6:7" ht="15.75" customHeight="1">
      <c r="F154" s="357" t="s">
        <v>604</v>
      </c>
      <c r="G154" s="357" t="s">
        <v>605</v>
      </c>
    </row>
    <row r="155" spans="6:7" ht="15.75" customHeight="1">
      <c r="F155" s="4" t="s">
        <v>1011</v>
      </c>
      <c r="G155" s="4" t="s">
        <v>1014</v>
      </c>
    </row>
    <row r="156" spans="6:7" ht="15.75" customHeight="1">
      <c r="F156" s="4" t="s">
        <v>1011</v>
      </c>
      <c r="G156" s="4" t="s">
        <v>1015</v>
      </c>
    </row>
    <row r="157" spans="6:7" ht="15.75" customHeight="1">
      <c r="F157" s="4" t="s">
        <v>1011</v>
      </c>
      <c r="G157" s="4" t="s">
        <v>1016</v>
      </c>
    </row>
    <row r="158" spans="6:7" ht="15.75" customHeight="1">
      <c r="F158"/>
      <c r="G158"/>
    </row>
    <row r="159" spans="6:7" ht="15.75" customHeight="1">
      <c r="F159"/>
      <c r="G159"/>
    </row>
    <row r="160" spans="6:7" ht="15.75" customHeight="1">
      <c r="F160" s="4"/>
    </row>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sheetData>
  <hyperlinks>
    <hyperlink ref="A16" r:id="rId1" xr:uid="{3F0A7C51-741B-4C40-B8FC-4F266777A972}"/>
  </hyperlinks>
  <pageMargins left="0.7" right="0.7" top="0.75" bottom="0.75" header="0" footer="0"/>
  <pageSetup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B643-065F-4028-B33F-2D3AC37AB0B1}">
  <sheetPr>
    <outlinePr summaryBelow="0" summaryRight="0"/>
    <pageSetUpPr autoPageBreaks="0"/>
  </sheetPr>
  <dimension ref="A1:XFD1002"/>
  <sheetViews>
    <sheetView showGridLines="0" zoomScaleNormal="70" workbookViewId="0">
      <pane xSplit="3" ySplit="4" topLeftCell="E91" activePane="bottomRight" state="frozen"/>
      <selection pane="topRight" activeCell="D1" sqref="D1"/>
      <selection pane="bottomLeft" activeCell="A7" sqref="A7"/>
      <selection pane="bottomRight" sqref="A1:N1"/>
    </sheetView>
  </sheetViews>
  <sheetFormatPr defaultColWidth="0" defaultRowHeight="15" customHeight="1" zeroHeight="1"/>
  <cols>
    <col min="1" max="1" width="23.81640625" customWidth="1"/>
    <col min="2" max="2" width="29.90625" customWidth="1"/>
    <col min="3" max="3" width="48.26953125" style="354" customWidth="1"/>
    <col min="4" max="13" width="10.26953125" customWidth="1"/>
    <col min="14" max="14" width="13.81640625" customWidth="1"/>
    <col min="15" max="15" width="108.6328125" hidden="1" customWidth="1"/>
    <col min="16" max="26" width="8.7265625" hidden="1" customWidth="1"/>
  </cols>
  <sheetData>
    <row r="1" spans="1:16384" s="64" customFormat="1" ht="22.5" customHeight="1">
      <c r="A1" s="550" t="s">
        <v>2112</v>
      </c>
      <c r="B1" s="551"/>
      <c r="C1" s="551"/>
      <c r="D1" s="551"/>
      <c r="E1" s="551"/>
      <c r="F1" s="551"/>
      <c r="G1" s="551"/>
      <c r="H1" s="551"/>
      <c r="I1" s="551"/>
      <c r="J1" s="551"/>
      <c r="K1" s="551"/>
      <c r="L1" s="551"/>
      <c r="M1" s="551"/>
      <c r="N1" s="551"/>
      <c r="O1" s="323"/>
      <c r="P1" s="323"/>
      <c r="Q1" s="324"/>
      <c r="R1" s="323"/>
      <c r="S1" s="323"/>
      <c r="T1" s="323"/>
      <c r="U1" s="325"/>
      <c r="V1" s="550"/>
      <c r="W1" s="551"/>
      <c r="X1" s="669"/>
      <c r="Y1" s="669"/>
      <c r="Z1" s="669"/>
      <c r="AA1" s="669"/>
      <c r="AB1" s="669"/>
      <c r="AC1" s="669"/>
      <c r="AD1" s="669"/>
      <c r="AE1" s="669"/>
      <c r="AF1" s="669"/>
      <c r="AG1" s="669"/>
      <c r="AH1" s="669"/>
      <c r="AI1" s="669"/>
      <c r="AJ1" s="669"/>
      <c r="AK1" s="669"/>
      <c r="AL1" s="670"/>
      <c r="AM1" s="669"/>
      <c r="AN1" s="669"/>
      <c r="AO1" s="669"/>
      <c r="AP1" s="671"/>
      <c r="AQ1" s="550"/>
      <c r="AR1" s="551"/>
      <c r="AS1" s="669"/>
      <c r="AT1" s="669"/>
      <c r="AU1" s="669"/>
      <c r="AV1" s="669"/>
      <c r="AW1" s="669"/>
      <c r="AX1" s="669"/>
      <c r="AY1" s="669"/>
      <c r="AZ1" s="669"/>
      <c r="BA1" s="669"/>
      <c r="BB1" s="669"/>
      <c r="BC1" s="669"/>
      <c r="BD1" s="669"/>
      <c r="BE1" s="669"/>
      <c r="BF1" s="669"/>
      <c r="BG1" s="670"/>
      <c r="BH1" s="669"/>
      <c r="BI1" s="669"/>
      <c r="BJ1" s="669"/>
      <c r="BK1" s="671"/>
      <c r="BL1" s="550"/>
      <c r="BM1" s="551"/>
      <c r="BN1" s="669"/>
      <c r="BO1" s="669"/>
      <c r="BP1" s="669"/>
      <c r="BQ1" s="669"/>
      <c r="BR1" s="669"/>
      <c r="BS1" s="669"/>
      <c r="BT1" s="669"/>
      <c r="BU1" s="669"/>
      <c r="BV1" s="669"/>
      <c r="BW1" s="669"/>
      <c r="BX1" s="669"/>
      <c r="BY1" s="669"/>
      <c r="BZ1" s="669"/>
      <c r="CA1" s="669"/>
      <c r="CB1" s="670"/>
      <c r="CC1" s="669"/>
      <c r="CD1" s="669"/>
      <c r="CE1" s="669"/>
      <c r="CF1" s="671"/>
      <c r="CG1" s="550"/>
      <c r="CH1" s="551"/>
      <c r="CI1" s="669"/>
      <c r="CJ1" s="669"/>
      <c r="CK1" s="669"/>
      <c r="CL1" s="669"/>
      <c r="CM1" s="669"/>
      <c r="CN1" s="669"/>
      <c r="CO1" s="669"/>
      <c r="CP1" s="669"/>
      <c r="CQ1" s="669"/>
      <c r="CR1" s="669"/>
      <c r="CS1" s="669"/>
      <c r="CT1" s="669"/>
      <c r="CU1" s="669"/>
      <c r="CV1" s="669"/>
      <c r="CW1" s="670"/>
      <c r="CX1" s="669"/>
      <c r="CY1" s="669"/>
      <c r="CZ1" s="669"/>
      <c r="DA1" s="671"/>
      <c r="DB1" s="550"/>
      <c r="DC1" s="551"/>
      <c r="DD1" s="669"/>
      <c r="DE1" s="669"/>
      <c r="DF1" s="669"/>
      <c r="DG1" s="669"/>
      <c r="DH1" s="669"/>
      <c r="DI1" s="669"/>
      <c r="DJ1" s="669"/>
      <c r="DK1" s="669"/>
      <c r="DL1" s="669"/>
      <c r="DM1" s="669"/>
      <c r="DN1" s="669"/>
      <c r="DO1" s="669"/>
      <c r="DP1" s="669"/>
      <c r="DQ1" s="669"/>
      <c r="DR1" s="670"/>
      <c r="DS1" s="669"/>
      <c r="DT1" s="669"/>
      <c r="DU1" s="669"/>
      <c r="DV1" s="671"/>
      <c r="DW1" s="550"/>
      <c r="DX1" s="551"/>
      <c r="DY1" s="669"/>
      <c r="DZ1" s="669"/>
      <c r="EA1" s="669"/>
      <c r="EB1" s="669"/>
      <c r="EC1" s="669"/>
      <c r="ED1" s="669"/>
      <c r="EE1" s="669"/>
      <c r="EF1" s="669"/>
      <c r="EG1" s="669"/>
      <c r="EH1" s="669"/>
      <c r="EI1" s="669"/>
      <c r="EJ1" s="669"/>
      <c r="EK1" s="669"/>
      <c r="EL1" s="669"/>
      <c r="EM1" s="670"/>
      <c r="EN1" s="669"/>
      <c r="EO1" s="669"/>
      <c r="EP1" s="669"/>
      <c r="EQ1" s="671"/>
      <c r="ER1" s="550"/>
      <c r="ES1" s="551"/>
      <c r="ET1" s="669"/>
      <c r="EU1" s="669"/>
      <c r="EV1" s="669"/>
      <c r="EW1" s="669"/>
      <c r="EX1" s="669"/>
      <c r="EY1" s="669"/>
      <c r="EZ1" s="669"/>
      <c r="FA1" s="669"/>
      <c r="FB1" s="669"/>
      <c r="FC1" s="669"/>
      <c r="FD1" s="669"/>
      <c r="FE1" s="669"/>
      <c r="FF1" s="669"/>
      <c r="FG1" s="669"/>
      <c r="FH1" s="670"/>
      <c r="FI1" s="669"/>
      <c r="FJ1" s="669"/>
      <c r="FK1" s="669"/>
      <c r="FL1" s="671"/>
      <c r="FM1" s="550"/>
      <c r="FN1" s="551"/>
      <c r="FO1" s="669"/>
      <c r="FP1" s="669"/>
      <c r="FQ1" s="669"/>
      <c r="FR1" s="669"/>
      <c r="FS1" s="669"/>
      <c r="FT1" s="669"/>
      <c r="FU1" s="669"/>
      <c r="FV1" s="669"/>
      <c r="FW1" s="669"/>
      <c r="FX1" s="669"/>
      <c r="FY1" s="669"/>
      <c r="FZ1" s="669"/>
      <c r="GA1" s="669"/>
      <c r="GB1" s="669"/>
      <c r="GC1" s="670"/>
      <c r="GD1" s="669"/>
      <c r="GE1" s="669"/>
      <c r="GF1" s="669"/>
      <c r="GG1" s="671"/>
      <c r="GH1" s="550"/>
      <c r="GI1" s="551"/>
      <c r="GJ1" s="669"/>
      <c r="GK1" s="669"/>
      <c r="GL1" s="669"/>
      <c r="GM1" s="669"/>
      <c r="GN1" s="669"/>
      <c r="GO1" s="669"/>
      <c r="GP1" s="669"/>
      <c r="GQ1" s="669"/>
      <c r="GR1" s="669"/>
      <c r="GS1" s="669"/>
      <c r="GT1" s="669"/>
      <c r="GU1" s="669"/>
      <c r="GV1" s="669"/>
      <c r="GW1" s="669"/>
      <c r="GX1" s="670"/>
      <c r="GY1" s="669"/>
      <c r="GZ1" s="669"/>
      <c r="HA1" s="669"/>
      <c r="HB1" s="671"/>
      <c r="HC1" s="550"/>
      <c r="HD1" s="551"/>
      <c r="HE1" s="669"/>
      <c r="HF1" s="669"/>
      <c r="HG1" s="669"/>
      <c r="HH1" s="669"/>
      <c r="HI1" s="669"/>
      <c r="HJ1" s="669"/>
      <c r="HK1" s="669"/>
      <c r="HL1" s="669"/>
      <c r="HM1" s="669"/>
      <c r="HN1" s="669"/>
      <c r="HO1" s="669"/>
      <c r="HP1" s="669"/>
      <c r="HQ1" s="669"/>
      <c r="HR1" s="669"/>
      <c r="HS1" s="670"/>
      <c r="HT1" s="669"/>
      <c r="HU1" s="669"/>
      <c r="HV1" s="669"/>
      <c r="HW1" s="671"/>
      <c r="HX1" s="550"/>
      <c r="HY1" s="551"/>
      <c r="HZ1" s="669"/>
      <c r="IA1" s="669"/>
      <c r="IB1" s="669"/>
      <c r="IC1" s="669"/>
      <c r="ID1" s="669"/>
      <c r="IE1" s="669"/>
      <c r="IF1" s="669"/>
      <c r="IG1" s="669"/>
      <c r="IH1" s="669"/>
      <c r="II1" s="669"/>
      <c r="IJ1" s="669"/>
      <c r="IK1" s="669"/>
      <c r="IL1" s="669"/>
      <c r="IM1" s="669"/>
      <c r="IN1" s="670"/>
      <c r="IO1" s="669"/>
      <c r="IP1" s="669"/>
      <c r="IQ1" s="669"/>
      <c r="IR1" s="671"/>
      <c r="IS1" s="550"/>
      <c r="IT1" s="551"/>
      <c r="IU1" s="669"/>
      <c r="IV1" s="669"/>
      <c r="IW1" s="669"/>
      <c r="IX1" s="669"/>
      <c r="IY1" s="669"/>
      <c r="IZ1" s="669"/>
      <c r="JA1" s="669"/>
      <c r="JB1" s="669"/>
      <c r="JC1" s="669"/>
      <c r="JD1" s="669"/>
      <c r="JE1" s="669"/>
      <c r="JF1" s="669"/>
      <c r="JG1" s="669"/>
      <c r="JH1" s="669"/>
      <c r="JI1" s="670"/>
      <c r="JJ1" s="669"/>
      <c r="JK1" s="669"/>
      <c r="JL1" s="669"/>
      <c r="JM1" s="671"/>
      <c r="JN1" s="550"/>
      <c r="JO1" s="551"/>
      <c r="JP1" s="669"/>
      <c r="JQ1" s="669"/>
      <c r="JR1" s="669"/>
      <c r="JS1" s="669"/>
      <c r="JT1" s="669"/>
      <c r="JU1" s="669"/>
      <c r="JV1" s="669"/>
      <c r="JW1" s="669"/>
      <c r="JX1" s="669"/>
      <c r="JY1" s="669"/>
      <c r="JZ1" s="669"/>
      <c r="KA1" s="669"/>
      <c r="KB1" s="669"/>
      <c r="KC1" s="669"/>
      <c r="KD1" s="670"/>
      <c r="KE1" s="669"/>
      <c r="KF1" s="669"/>
      <c r="KG1" s="669"/>
      <c r="KH1" s="671"/>
      <c r="KI1" s="550"/>
      <c r="KJ1" s="551"/>
      <c r="KK1" s="669"/>
      <c r="KL1" s="669"/>
      <c r="KM1" s="669"/>
      <c r="KN1" s="669"/>
      <c r="KO1" s="669"/>
      <c r="KP1" s="669"/>
      <c r="KQ1" s="669"/>
      <c r="KR1" s="669"/>
      <c r="KS1" s="669"/>
      <c r="KT1" s="669"/>
      <c r="KU1" s="669"/>
      <c r="KV1" s="669"/>
      <c r="KW1" s="669"/>
      <c r="KX1" s="669"/>
      <c r="KY1" s="670"/>
      <c r="KZ1" s="669"/>
      <c r="LA1" s="669"/>
      <c r="LB1" s="669"/>
      <c r="LC1" s="671"/>
      <c r="LD1" s="550"/>
      <c r="LE1" s="551"/>
      <c r="LF1" s="669"/>
      <c r="LG1" s="669"/>
      <c r="LH1" s="669"/>
      <c r="LI1" s="669"/>
      <c r="LJ1" s="669"/>
      <c r="LK1" s="669"/>
      <c r="LL1" s="669"/>
      <c r="LM1" s="669"/>
      <c r="LN1" s="669"/>
      <c r="LO1" s="669"/>
      <c r="LP1" s="669"/>
      <c r="LQ1" s="669"/>
      <c r="LR1" s="669"/>
      <c r="LS1" s="669"/>
      <c r="LT1" s="670"/>
      <c r="LU1" s="669"/>
      <c r="LV1" s="669"/>
      <c r="LW1" s="669"/>
      <c r="LX1" s="671"/>
      <c r="LY1" s="550"/>
      <c r="LZ1" s="551"/>
      <c r="MA1" s="669"/>
      <c r="MB1" s="669"/>
      <c r="MC1" s="669"/>
      <c r="MD1" s="669"/>
      <c r="ME1" s="669"/>
      <c r="MF1" s="669"/>
      <c r="MG1" s="669"/>
      <c r="MH1" s="669"/>
      <c r="MI1" s="669"/>
      <c r="MJ1" s="669"/>
      <c r="MK1" s="669"/>
      <c r="ML1" s="669"/>
      <c r="MM1" s="669"/>
      <c r="MN1" s="669"/>
      <c r="MO1" s="670"/>
      <c r="MP1" s="669"/>
      <c r="MQ1" s="669"/>
      <c r="MR1" s="669"/>
      <c r="MS1" s="671"/>
      <c r="MT1" s="550"/>
      <c r="MU1" s="551"/>
      <c r="MV1" s="669"/>
      <c r="MW1" s="669"/>
      <c r="MX1" s="669"/>
      <c r="MY1" s="669"/>
      <c r="MZ1" s="669"/>
      <c r="NA1" s="669"/>
      <c r="NB1" s="669"/>
      <c r="NC1" s="669"/>
      <c r="ND1" s="669"/>
      <c r="NE1" s="669"/>
      <c r="NF1" s="669"/>
      <c r="NG1" s="669"/>
      <c r="NH1" s="669"/>
      <c r="NI1" s="669"/>
      <c r="NJ1" s="670"/>
      <c r="NK1" s="669"/>
      <c r="NL1" s="669"/>
      <c r="NM1" s="669"/>
      <c r="NN1" s="671"/>
      <c r="NO1" s="550"/>
      <c r="NP1" s="551"/>
      <c r="NQ1" s="669"/>
      <c r="NR1" s="669"/>
      <c r="NS1" s="669"/>
      <c r="NT1" s="669"/>
      <c r="NU1" s="669"/>
      <c r="NV1" s="669"/>
      <c r="NW1" s="669"/>
      <c r="NX1" s="669"/>
      <c r="NY1" s="669"/>
      <c r="NZ1" s="669"/>
      <c r="OA1" s="669"/>
      <c r="OB1" s="669"/>
      <c r="OC1" s="669"/>
      <c r="OD1" s="669"/>
      <c r="OE1" s="670"/>
      <c r="OF1" s="669"/>
      <c r="OG1" s="669"/>
      <c r="OH1" s="669"/>
      <c r="OI1" s="671"/>
      <c r="OJ1" s="550"/>
      <c r="OK1" s="551"/>
      <c r="OL1" s="669"/>
      <c r="OM1" s="669"/>
      <c r="ON1" s="669"/>
      <c r="OO1" s="669"/>
      <c r="OP1" s="669"/>
      <c r="OQ1" s="669"/>
      <c r="OR1" s="669"/>
      <c r="OS1" s="669"/>
      <c r="OT1" s="669"/>
      <c r="OU1" s="669"/>
      <c r="OV1" s="669"/>
      <c r="OW1" s="669"/>
      <c r="OX1" s="669"/>
      <c r="OY1" s="669"/>
      <c r="OZ1" s="670"/>
      <c r="PA1" s="669"/>
      <c r="PB1" s="669"/>
      <c r="PC1" s="669"/>
      <c r="PD1" s="671"/>
      <c r="PE1" s="550"/>
      <c r="PF1" s="551"/>
      <c r="PG1" s="669"/>
      <c r="PH1" s="669"/>
      <c r="PI1" s="669"/>
      <c r="PJ1" s="669"/>
      <c r="PK1" s="669"/>
      <c r="PL1" s="669"/>
      <c r="PM1" s="669"/>
      <c r="PN1" s="669"/>
      <c r="PO1" s="669"/>
      <c r="PP1" s="669"/>
      <c r="PQ1" s="669"/>
      <c r="PR1" s="669"/>
      <c r="PS1" s="669"/>
      <c r="PT1" s="669"/>
      <c r="PU1" s="670"/>
      <c r="PV1" s="669"/>
      <c r="PW1" s="669"/>
      <c r="PX1" s="669"/>
      <c r="PY1" s="671"/>
      <c r="PZ1" s="550"/>
      <c r="QA1" s="551"/>
      <c r="QB1" s="669"/>
      <c r="QC1" s="669"/>
      <c r="QD1" s="669"/>
      <c r="QE1" s="669"/>
      <c r="QF1" s="669"/>
      <c r="QG1" s="669"/>
      <c r="QH1" s="669"/>
      <c r="QI1" s="669"/>
      <c r="QJ1" s="669"/>
      <c r="QK1" s="669"/>
      <c r="QL1" s="669"/>
      <c r="QM1" s="669"/>
      <c r="QN1" s="669"/>
      <c r="QO1" s="669"/>
      <c r="QP1" s="670"/>
      <c r="QQ1" s="669"/>
      <c r="QR1" s="669"/>
      <c r="QS1" s="669"/>
      <c r="QT1" s="671"/>
      <c r="QU1" s="550"/>
      <c r="QV1" s="551"/>
      <c r="QW1" s="669"/>
      <c r="QX1" s="669"/>
      <c r="QY1" s="669"/>
      <c r="QZ1" s="669"/>
      <c r="RA1" s="669"/>
      <c r="RB1" s="669"/>
      <c r="RC1" s="669"/>
      <c r="RD1" s="669"/>
      <c r="RE1" s="669"/>
      <c r="RF1" s="669"/>
      <c r="RG1" s="669"/>
      <c r="RH1" s="669"/>
      <c r="RI1" s="669"/>
      <c r="RJ1" s="669"/>
      <c r="RK1" s="670"/>
      <c r="RL1" s="669"/>
      <c r="RM1" s="669"/>
      <c r="RN1" s="669"/>
      <c r="RO1" s="671"/>
      <c r="RP1" s="550"/>
      <c r="RQ1" s="551"/>
      <c r="RR1" s="669"/>
      <c r="RS1" s="669"/>
      <c r="RT1" s="669"/>
      <c r="RU1" s="669"/>
      <c r="RV1" s="669"/>
      <c r="RW1" s="669"/>
      <c r="RX1" s="669"/>
      <c r="RY1" s="669"/>
      <c r="RZ1" s="669"/>
      <c r="SA1" s="669"/>
      <c r="SB1" s="669"/>
      <c r="SC1" s="669"/>
      <c r="SD1" s="669"/>
      <c r="SE1" s="669"/>
      <c r="SF1" s="670"/>
      <c r="SG1" s="669"/>
      <c r="SH1" s="669"/>
      <c r="SI1" s="669"/>
      <c r="SJ1" s="671"/>
      <c r="SK1" s="550"/>
      <c r="SL1" s="551"/>
      <c r="SM1" s="669"/>
      <c r="SN1" s="669"/>
      <c r="SO1" s="669"/>
      <c r="SP1" s="669"/>
      <c r="SQ1" s="669"/>
      <c r="SR1" s="669"/>
      <c r="SS1" s="669"/>
      <c r="ST1" s="669"/>
      <c r="SU1" s="669"/>
      <c r="SV1" s="669"/>
      <c r="SW1" s="669"/>
      <c r="SX1" s="669"/>
      <c r="SY1" s="669"/>
      <c r="SZ1" s="669"/>
      <c r="TA1" s="670"/>
      <c r="TB1" s="669"/>
      <c r="TC1" s="669"/>
      <c r="TD1" s="669"/>
      <c r="TE1" s="671"/>
      <c r="TF1" s="550"/>
      <c r="TG1" s="551"/>
      <c r="TH1" s="669"/>
      <c r="TI1" s="669"/>
      <c r="TJ1" s="669"/>
      <c r="TK1" s="669"/>
      <c r="TL1" s="669"/>
      <c r="TM1" s="669"/>
      <c r="TN1" s="669"/>
      <c r="TO1" s="669"/>
      <c r="TP1" s="669"/>
      <c r="TQ1" s="669"/>
      <c r="TR1" s="669"/>
      <c r="TS1" s="669"/>
      <c r="TT1" s="669"/>
      <c r="TU1" s="669"/>
      <c r="TV1" s="670"/>
      <c r="TW1" s="669"/>
      <c r="TX1" s="669"/>
      <c r="TY1" s="669"/>
      <c r="TZ1" s="671"/>
      <c r="UA1" s="550"/>
      <c r="UB1" s="551"/>
      <c r="UC1" s="669"/>
      <c r="UD1" s="669"/>
      <c r="UE1" s="669"/>
      <c r="UF1" s="669"/>
      <c r="UG1" s="669"/>
      <c r="UH1" s="669"/>
      <c r="UI1" s="669"/>
      <c r="UJ1" s="669"/>
      <c r="UK1" s="669"/>
      <c r="UL1" s="669"/>
      <c r="UM1" s="669"/>
      <c r="UN1" s="669"/>
      <c r="UO1" s="669"/>
      <c r="UP1" s="669"/>
      <c r="UQ1" s="670"/>
      <c r="UR1" s="669"/>
      <c r="US1" s="669"/>
      <c r="UT1" s="669"/>
      <c r="UU1" s="671"/>
      <c r="UV1" s="550"/>
      <c r="UW1" s="551"/>
      <c r="UX1" s="669"/>
      <c r="UY1" s="669"/>
      <c r="UZ1" s="669"/>
      <c r="VA1" s="669"/>
      <c r="VB1" s="669"/>
      <c r="VC1" s="669"/>
      <c r="VD1" s="669"/>
      <c r="VE1" s="669"/>
      <c r="VF1" s="669"/>
      <c r="VG1" s="669"/>
      <c r="VH1" s="669"/>
      <c r="VI1" s="669"/>
      <c r="VJ1" s="669"/>
      <c r="VK1" s="669"/>
      <c r="VL1" s="670"/>
      <c r="VM1" s="669"/>
      <c r="VN1" s="669"/>
      <c r="VO1" s="669"/>
      <c r="VP1" s="671"/>
      <c r="VQ1" s="550"/>
      <c r="VR1" s="551"/>
      <c r="VS1" s="669"/>
      <c r="VT1" s="669"/>
      <c r="VU1" s="669"/>
      <c r="VV1" s="669"/>
      <c r="VW1" s="669"/>
      <c r="VX1" s="669"/>
      <c r="VY1" s="669"/>
      <c r="VZ1" s="669"/>
      <c r="WA1" s="669"/>
      <c r="WB1" s="669"/>
      <c r="WC1" s="669"/>
      <c r="WD1" s="669"/>
      <c r="WE1" s="669"/>
      <c r="WF1" s="669"/>
      <c r="WG1" s="670"/>
      <c r="WH1" s="669"/>
      <c r="WI1" s="669"/>
      <c r="WJ1" s="669"/>
      <c r="WK1" s="671"/>
      <c r="WL1" s="550"/>
      <c r="WM1" s="551"/>
      <c r="WN1" s="669"/>
      <c r="WO1" s="669"/>
      <c r="WP1" s="669"/>
      <c r="WQ1" s="669"/>
      <c r="WR1" s="669"/>
      <c r="WS1" s="669"/>
      <c r="WT1" s="669"/>
      <c r="WU1" s="669"/>
      <c r="WV1" s="669"/>
      <c r="WW1" s="669"/>
      <c r="WX1" s="669"/>
      <c r="WY1" s="669"/>
      <c r="WZ1" s="669"/>
      <c r="XA1" s="669"/>
      <c r="XB1" s="670"/>
      <c r="XC1" s="669"/>
      <c r="XD1" s="669"/>
      <c r="XE1" s="669"/>
      <c r="XF1" s="671"/>
      <c r="XG1" s="550"/>
      <c r="XH1" s="551"/>
      <c r="XI1" s="669"/>
      <c r="XJ1" s="669"/>
      <c r="XK1" s="669"/>
      <c r="XL1" s="669"/>
      <c r="XM1" s="669"/>
      <c r="XN1" s="669"/>
      <c r="XO1" s="669"/>
      <c r="XP1" s="669"/>
      <c r="XQ1" s="669"/>
      <c r="XR1" s="669"/>
      <c r="XS1" s="669"/>
      <c r="XT1" s="669"/>
      <c r="XU1" s="669"/>
      <c r="XV1" s="669"/>
      <c r="XW1" s="670"/>
      <c r="XX1" s="669"/>
      <c r="XY1" s="669"/>
      <c r="XZ1" s="669"/>
      <c r="YA1" s="671"/>
      <c r="YB1" s="550"/>
      <c r="YC1" s="551"/>
      <c r="YD1" s="669"/>
      <c r="YE1" s="669"/>
      <c r="YF1" s="669"/>
      <c r="YG1" s="669"/>
      <c r="YH1" s="669"/>
      <c r="YI1" s="669"/>
      <c r="YJ1" s="669"/>
      <c r="YK1" s="669"/>
      <c r="YL1" s="669"/>
      <c r="YM1" s="669"/>
      <c r="YN1" s="669"/>
      <c r="YO1" s="669"/>
      <c r="YP1" s="669"/>
      <c r="YQ1" s="669"/>
      <c r="YR1" s="670"/>
      <c r="YS1" s="669"/>
      <c r="YT1" s="669"/>
      <c r="YU1" s="669"/>
      <c r="YV1" s="671"/>
      <c r="YW1" s="550"/>
      <c r="YX1" s="551"/>
      <c r="YY1" s="669"/>
      <c r="YZ1" s="669"/>
      <c r="ZA1" s="669"/>
      <c r="ZB1" s="669"/>
      <c r="ZC1" s="669"/>
      <c r="ZD1" s="669"/>
      <c r="ZE1" s="669"/>
      <c r="ZF1" s="669"/>
      <c r="ZG1" s="669"/>
      <c r="ZH1" s="669"/>
      <c r="ZI1" s="669"/>
      <c r="ZJ1" s="669"/>
      <c r="ZK1" s="669"/>
      <c r="ZL1" s="669"/>
      <c r="ZM1" s="670"/>
      <c r="ZN1" s="669"/>
      <c r="ZO1" s="669"/>
      <c r="ZP1" s="669"/>
      <c r="ZQ1" s="671"/>
      <c r="ZR1" s="550"/>
      <c r="ZS1" s="551"/>
      <c r="ZT1" s="669"/>
      <c r="ZU1" s="669"/>
      <c r="ZV1" s="669"/>
      <c r="ZW1" s="669"/>
      <c r="ZX1" s="669"/>
      <c r="ZY1" s="669"/>
      <c r="ZZ1" s="669"/>
      <c r="AAA1" s="669"/>
      <c r="AAB1" s="669"/>
      <c r="AAC1" s="669"/>
      <c r="AAD1" s="669"/>
      <c r="AAE1" s="669"/>
      <c r="AAF1" s="669"/>
      <c r="AAG1" s="669"/>
      <c r="AAH1" s="670"/>
      <c r="AAI1" s="669"/>
      <c r="AAJ1" s="669"/>
      <c r="AAK1" s="669"/>
      <c r="AAL1" s="671"/>
      <c r="AAM1" s="550"/>
      <c r="AAN1" s="551"/>
      <c r="AAO1" s="669"/>
      <c r="AAP1" s="669"/>
      <c r="AAQ1" s="669"/>
      <c r="AAR1" s="669"/>
      <c r="AAS1" s="669"/>
      <c r="AAT1" s="669"/>
      <c r="AAU1" s="669"/>
      <c r="AAV1" s="669"/>
      <c r="AAW1" s="669"/>
      <c r="AAX1" s="669"/>
      <c r="AAY1" s="669"/>
      <c r="AAZ1" s="669"/>
      <c r="ABA1" s="669"/>
      <c r="ABB1" s="669"/>
      <c r="ABC1" s="670"/>
      <c r="ABD1" s="669"/>
      <c r="ABE1" s="669"/>
      <c r="ABF1" s="669"/>
      <c r="ABG1" s="671"/>
      <c r="ABH1" s="550"/>
      <c r="ABI1" s="551"/>
      <c r="ABJ1" s="669"/>
      <c r="ABK1" s="669"/>
      <c r="ABL1" s="669"/>
      <c r="ABM1" s="669"/>
      <c r="ABN1" s="669"/>
      <c r="ABO1" s="669"/>
      <c r="ABP1" s="669"/>
      <c r="ABQ1" s="669"/>
      <c r="ABR1" s="669"/>
      <c r="ABS1" s="669"/>
      <c r="ABT1" s="669"/>
      <c r="ABU1" s="669"/>
      <c r="ABV1" s="669"/>
      <c r="ABW1" s="669"/>
      <c r="ABX1" s="670"/>
      <c r="ABY1" s="669"/>
      <c r="ABZ1" s="669"/>
      <c r="ACA1" s="669"/>
      <c r="ACB1" s="671"/>
      <c r="ACC1" s="550"/>
      <c r="ACD1" s="551"/>
      <c r="ACE1" s="669"/>
      <c r="ACF1" s="669"/>
      <c r="ACG1" s="669"/>
      <c r="ACH1" s="669"/>
      <c r="ACI1" s="669"/>
      <c r="ACJ1" s="669"/>
      <c r="ACK1" s="669"/>
      <c r="ACL1" s="669"/>
      <c r="ACM1" s="669"/>
      <c r="ACN1" s="669"/>
      <c r="ACO1" s="669"/>
      <c r="ACP1" s="669"/>
      <c r="ACQ1" s="669"/>
      <c r="ACR1" s="669"/>
      <c r="ACS1" s="670"/>
      <c r="ACT1" s="669"/>
      <c r="ACU1" s="669"/>
      <c r="ACV1" s="669"/>
      <c r="ACW1" s="671"/>
      <c r="ACX1" s="550"/>
      <c r="ACY1" s="551"/>
      <c r="ACZ1" s="669"/>
      <c r="ADA1" s="669"/>
      <c r="ADB1" s="669"/>
      <c r="ADC1" s="669"/>
      <c r="ADD1" s="669"/>
      <c r="ADE1" s="669"/>
      <c r="ADF1" s="669"/>
      <c r="ADG1" s="669"/>
      <c r="ADH1" s="669"/>
      <c r="ADI1" s="669"/>
      <c r="ADJ1" s="669"/>
      <c r="ADK1" s="669"/>
      <c r="ADL1" s="669"/>
      <c r="ADM1" s="669"/>
      <c r="ADN1" s="670"/>
      <c r="ADO1" s="669"/>
      <c r="ADP1" s="669"/>
      <c r="ADQ1" s="669"/>
      <c r="ADR1" s="671"/>
      <c r="ADS1" s="550"/>
      <c r="ADT1" s="551"/>
      <c r="ADU1" s="669"/>
      <c r="ADV1" s="669"/>
      <c r="ADW1" s="669"/>
      <c r="ADX1" s="669"/>
      <c r="ADY1" s="669"/>
      <c r="ADZ1" s="669"/>
      <c r="AEA1" s="669"/>
      <c r="AEB1" s="669"/>
      <c r="AEC1" s="669"/>
      <c r="AED1" s="669"/>
      <c r="AEE1" s="669"/>
      <c r="AEF1" s="669"/>
      <c r="AEG1" s="669"/>
      <c r="AEH1" s="669"/>
      <c r="AEI1" s="670"/>
      <c r="AEJ1" s="669"/>
      <c r="AEK1" s="669"/>
      <c r="AEL1" s="669"/>
      <c r="AEM1" s="671"/>
      <c r="AEN1" s="550"/>
      <c r="AEO1" s="551"/>
      <c r="AEP1" s="669"/>
      <c r="AEQ1" s="669"/>
      <c r="AER1" s="669"/>
      <c r="AES1" s="669"/>
      <c r="AET1" s="669"/>
      <c r="AEU1" s="669"/>
      <c r="AEV1" s="669"/>
      <c r="AEW1" s="669"/>
      <c r="AEX1" s="669"/>
      <c r="AEY1" s="669"/>
      <c r="AEZ1" s="669"/>
      <c r="AFA1" s="669"/>
      <c r="AFB1" s="669"/>
      <c r="AFC1" s="669"/>
      <c r="AFD1" s="670"/>
      <c r="AFE1" s="669"/>
      <c r="AFF1" s="669"/>
      <c r="AFG1" s="669"/>
      <c r="AFH1" s="671"/>
      <c r="AFI1" s="550"/>
      <c r="AFJ1" s="551"/>
      <c r="AFK1" s="669"/>
      <c r="AFL1" s="669"/>
      <c r="AFM1" s="669"/>
      <c r="AFN1" s="669"/>
      <c r="AFO1" s="669"/>
      <c r="AFP1" s="669"/>
      <c r="AFQ1" s="669"/>
      <c r="AFR1" s="669"/>
      <c r="AFS1" s="669"/>
      <c r="AFT1" s="669"/>
      <c r="AFU1" s="669"/>
      <c r="AFV1" s="669"/>
      <c r="AFW1" s="669"/>
      <c r="AFX1" s="669"/>
      <c r="AFY1" s="670"/>
      <c r="AFZ1" s="669"/>
      <c r="AGA1" s="669"/>
      <c r="AGB1" s="669"/>
      <c r="AGC1" s="671"/>
      <c r="AGD1" s="550"/>
      <c r="AGE1" s="551"/>
      <c r="AGF1" s="669"/>
      <c r="AGG1" s="669"/>
      <c r="AGH1" s="669"/>
      <c r="AGI1" s="669"/>
      <c r="AGJ1" s="669"/>
      <c r="AGK1" s="669"/>
      <c r="AGL1" s="669"/>
      <c r="AGM1" s="669"/>
      <c r="AGN1" s="669"/>
      <c r="AGO1" s="669"/>
      <c r="AGP1" s="669"/>
      <c r="AGQ1" s="669"/>
      <c r="AGR1" s="669"/>
      <c r="AGS1" s="669"/>
      <c r="AGT1" s="670"/>
      <c r="AGU1" s="669"/>
      <c r="AGV1" s="669"/>
      <c r="AGW1" s="669"/>
      <c r="AGX1" s="671"/>
      <c r="AGY1" s="550"/>
      <c r="AGZ1" s="551"/>
      <c r="AHA1" s="669"/>
      <c r="AHB1" s="669"/>
      <c r="AHC1" s="669"/>
      <c r="AHD1" s="669"/>
      <c r="AHE1" s="669"/>
      <c r="AHF1" s="669"/>
      <c r="AHG1" s="669"/>
      <c r="AHH1" s="669"/>
      <c r="AHI1" s="669"/>
      <c r="AHJ1" s="669"/>
      <c r="AHK1" s="669"/>
      <c r="AHL1" s="669"/>
      <c r="AHM1" s="669"/>
      <c r="AHN1" s="669"/>
      <c r="AHO1" s="670"/>
      <c r="AHP1" s="669"/>
      <c r="AHQ1" s="669"/>
      <c r="AHR1" s="669"/>
      <c r="AHS1" s="671"/>
      <c r="AHT1" s="550"/>
      <c r="AHU1" s="551"/>
      <c r="AHV1" s="669"/>
      <c r="AHW1" s="669"/>
      <c r="AHX1" s="669"/>
      <c r="AHY1" s="669"/>
      <c r="AHZ1" s="669"/>
      <c r="AIA1" s="669"/>
      <c r="AIB1" s="669"/>
      <c r="AIC1" s="669"/>
      <c r="AID1" s="669"/>
      <c r="AIE1" s="669"/>
      <c r="AIF1" s="669"/>
      <c r="AIG1" s="669"/>
      <c r="AIH1" s="669"/>
      <c r="AII1" s="669"/>
      <c r="AIJ1" s="670"/>
      <c r="AIK1" s="669"/>
      <c r="AIL1" s="669"/>
      <c r="AIM1" s="669"/>
      <c r="AIN1" s="671"/>
      <c r="AIO1" s="550"/>
      <c r="AIP1" s="551"/>
      <c r="AIQ1" s="669"/>
      <c r="AIR1" s="669"/>
      <c r="AIS1" s="669"/>
      <c r="AIT1" s="669"/>
      <c r="AIU1" s="669"/>
      <c r="AIV1" s="669"/>
      <c r="AIW1" s="669"/>
      <c r="AIX1" s="669"/>
      <c r="AIY1" s="669"/>
      <c r="AIZ1" s="669"/>
      <c r="AJA1" s="669"/>
      <c r="AJB1" s="669"/>
      <c r="AJC1" s="669"/>
      <c r="AJD1" s="669"/>
      <c r="AJE1" s="670"/>
      <c r="AJF1" s="669"/>
      <c r="AJG1" s="669"/>
      <c r="AJH1" s="669"/>
      <c r="AJI1" s="671"/>
      <c r="AJJ1" s="550"/>
      <c r="AJK1" s="551"/>
      <c r="AJL1" s="669"/>
      <c r="AJM1" s="669"/>
      <c r="AJN1" s="669"/>
      <c r="AJO1" s="669"/>
      <c r="AJP1" s="669"/>
      <c r="AJQ1" s="669"/>
      <c r="AJR1" s="669"/>
      <c r="AJS1" s="669"/>
      <c r="AJT1" s="669"/>
      <c r="AJU1" s="669"/>
      <c r="AJV1" s="669"/>
      <c r="AJW1" s="669"/>
      <c r="AJX1" s="669"/>
      <c r="AJY1" s="669"/>
      <c r="AJZ1" s="670"/>
      <c r="AKA1" s="669"/>
      <c r="AKB1" s="669"/>
      <c r="AKC1" s="669"/>
      <c r="AKD1" s="671"/>
      <c r="AKE1" s="550"/>
      <c r="AKF1" s="551"/>
      <c r="AKG1" s="669"/>
      <c r="AKH1" s="669"/>
      <c r="AKI1" s="669"/>
      <c r="AKJ1" s="669"/>
      <c r="AKK1" s="669"/>
      <c r="AKL1" s="669"/>
      <c r="AKM1" s="669"/>
      <c r="AKN1" s="669"/>
      <c r="AKO1" s="669"/>
      <c r="AKP1" s="669"/>
      <c r="AKQ1" s="669"/>
      <c r="AKR1" s="669"/>
      <c r="AKS1" s="669"/>
      <c r="AKT1" s="669"/>
      <c r="AKU1" s="670"/>
      <c r="AKV1" s="669"/>
      <c r="AKW1" s="669"/>
      <c r="AKX1" s="669"/>
      <c r="AKY1" s="671"/>
      <c r="AKZ1" s="550"/>
      <c r="ALA1" s="551"/>
      <c r="ALB1" s="669"/>
      <c r="ALC1" s="669"/>
      <c r="ALD1" s="669"/>
      <c r="ALE1" s="669"/>
      <c r="ALF1" s="669"/>
      <c r="ALG1" s="669"/>
      <c r="ALH1" s="669"/>
      <c r="ALI1" s="669"/>
      <c r="ALJ1" s="669"/>
      <c r="ALK1" s="669"/>
      <c r="ALL1" s="669"/>
      <c r="ALM1" s="669"/>
      <c r="ALN1" s="669"/>
      <c r="ALO1" s="669"/>
      <c r="ALP1" s="670"/>
      <c r="ALQ1" s="669"/>
      <c r="ALR1" s="669"/>
      <c r="ALS1" s="669"/>
      <c r="ALT1" s="671"/>
      <c r="ALU1" s="550"/>
      <c r="ALV1" s="551"/>
      <c r="ALW1" s="669"/>
      <c r="ALX1" s="669"/>
      <c r="ALY1" s="669"/>
      <c r="ALZ1" s="669"/>
      <c r="AMA1" s="669"/>
      <c r="AMB1" s="669"/>
      <c r="AMC1" s="669"/>
      <c r="AMD1" s="669"/>
      <c r="AME1" s="669"/>
      <c r="AMF1" s="669"/>
      <c r="AMG1" s="669"/>
      <c r="AMH1" s="669"/>
      <c r="AMI1" s="669"/>
      <c r="AMJ1" s="669"/>
      <c r="AMK1" s="670"/>
      <c r="AML1" s="669"/>
      <c r="AMM1" s="669"/>
      <c r="AMN1" s="669"/>
      <c r="AMO1" s="671"/>
      <c r="AMP1" s="550"/>
      <c r="AMQ1" s="551"/>
      <c r="AMR1" s="669"/>
      <c r="AMS1" s="669"/>
      <c r="AMT1" s="669"/>
      <c r="AMU1" s="669"/>
      <c r="AMV1" s="669"/>
      <c r="AMW1" s="669"/>
      <c r="AMX1" s="669"/>
      <c r="AMY1" s="669"/>
      <c r="AMZ1" s="669"/>
      <c r="ANA1" s="669"/>
      <c r="ANB1" s="669"/>
      <c r="ANC1" s="669"/>
      <c r="AND1" s="669"/>
      <c r="ANE1" s="669"/>
      <c r="ANF1" s="670"/>
      <c r="ANG1" s="669"/>
      <c r="ANH1" s="669"/>
      <c r="ANI1" s="669"/>
      <c r="ANJ1" s="671"/>
      <c r="ANK1" s="550"/>
      <c r="ANL1" s="551"/>
      <c r="ANM1" s="669"/>
      <c r="ANN1" s="669"/>
      <c r="ANO1" s="669"/>
      <c r="ANP1" s="669"/>
      <c r="ANQ1" s="669"/>
      <c r="ANR1" s="669"/>
      <c r="ANS1" s="669"/>
      <c r="ANT1" s="669"/>
      <c r="ANU1" s="669"/>
      <c r="ANV1" s="669"/>
      <c r="ANW1" s="669"/>
      <c r="ANX1" s="669"/>
      <c r="ANY1" s="669"/>
      <c r="ANZ1" s="669"/>
      <c r="AOA1" s="670"/>
      <c r="AOB1" s="669"/>
      <c r="AOC1" s="669"/>
      <c r="AOD1" s="669"/>
      <c r="AOE1" s="671"/>
      <c r="AOF1" s="550"/>
      <c r="AOG1" s="551"/>
      <c r="AOH1" s="669"/>
      <c r="AOI1" s="669"/>
      <c r="AOJ1" s="669"/>
      <c r="AOK1" s="669"/>
      <c r="AOL1" s="669"/>
      <c r="AOM1" s="669"/>
      <c r="AON1" s="669"/>
      <c r="AOO1" s="669"/>
      <c r="AOP1" s="669"/>
      <c r="AOQ1" s="669"/>
      <c r="AOR1" s="669"/>
      <c r="AOS1" s="669"/>
      <c r="AOT1" s="669"/>
      <c r="AOU1" s="669"/>
      <c r="AOV1" s="670"/>
      <c r="AOW1" s="669"/>
      <c r="AOX1" s="669"/>
      <c r="AOY1" s="669"/>
      <c r="AOZ1" s="671"/>
      <c r="APA1" s="550"/>
      <c r="APB1" s="551"/>
      <c r="APC1" s="669"/>
      <c r="APD1" s="669"/>
      <c r="APE1" s="669"/>
      <c r="APF1" s="669"/>
      <c r="APG1" s="669"/>
      <c r="APH1" s="669"/>
      <c r="API1" s="669"/>
      <c r="APJ1" s="669"/>
      <c r="APK1" s="669"/>
      <c r="APL1" s="669"/>
      <c r="APM1" s="669"/>
      <c r="APN1" s="669"/>
      <c r="APO1" s="669"/>
      <c r="APP1" s="669"/>
      <c r="APQ1" s="670"/>
      <c r="APR1" s="669"/>
      <c r="APS1" s="669"/>
      <c r="APT1" s="669"/>
      <c r="APU1" s="671"/>
      <c r="APV1" s="550"/>
      <c r="APW1" s="551"/>
      <c r="APX1" s="669"/>
      <c r="APY1" s="669"/>
      <c r="APZ1" s="669"/>
      <c r="AQA1" s="669"/>
      <c r="AQB1" s="669"/>
      <c r="AQC1" s="669"/>
      <c r="AQD1" s="669"/>
      <c r="AQE1" s="669"/>
      <c r="AQF1" s="669"/>
      <c r="AQG1" s="669"/>
      <c r="AQH1" s="669"/>
      <c r="AQI1" s="669"/>
      <c r="AQJ1" s="669"/>
      <c r="AQK1" s="669"/>
      <c r="AQL1" s="670"/>
      <c r="AQM1" s="669"/>
      <c r="AQN1" s="669"/>
      <c r="AQO1" s="669"/>
      <c r="AQP1" s="671"/>
      <c r="AQQ1" s="550"/>
      <c r="AQR1" s="551"/>
      <c r="AQS1" s="669"/>
      <c r="AQT1" s="669"/>
      <c r="AQU1" s="669"/>
      <c r="AQV1" s="669"/>
      <c r="AQW1" s="669"/>
      <c r="AQX1" s="669"/>
      <c r="AQY1" s="669"/>
      <c r="AQZ1" s="669"/>
      <c r="ARA1" s="669"/>
      <c r="ARB1" s="669"/>
      <c r="ARC1" s="669"/>
      <c r="ARD1" s="669"/>
      <c r="ARE1" s="669"/>
      <c r="ARF1" s="669"/>
      <c r="ARG1" s="670"/>
      <c r="ARH1" s="669"/>
      <c r="ARI1" s="669"/>
      <c r="ARJ1" s="669"/>
      <c r="ARK1" s="671"/>
      <c r="ARL1" s="550"/>
      <c r="ARM1" s="551"/>
      <c r="ARN1" s="669"/>
      <c r="ARO1" s="669"/>
      <c r="ARP1" s="669"/>
      <c r="ARQ1" s="669"/>
      <c r="ARR1" s="669"/>
      <c r="ARS1" s="669"/>
      <c r="ART1" s="669"/>
      <c r="ARU1" s="669"/>
      <c r="ARV1" s="669"/>
      <c r="ARW1" s="669"/>
      <c r="ARX1" s="669"/>
      <c r="ARY1" s="669"/>
      <c r="ARZ1" s="669"/>
      <c r="ASA1" s="669"/>
      <c r="ASB1" s="670"/>
      <c r="ASC1" s="669"/>
      <c r="ASD1" s="669"/>
      <c r="ASE1" s="669"/>
      <c r="ASF1" s="671"/>
      <c r="ASG1" s="550"/>
      <c r="ASH1" s="551"/>
      <c r="ASI1" s="669"/>
      <c r="ASJ1" s="669"/>
      <c r="ASK1" s="669"/>
      <c r="ASL1" s="669"/>
      <c r="ASM1" s="669"/>
      <c r="ASN1" s="669"/>
      <c r="ASO1" s="669"/>
      <c r="ASP1" s="669"/>
      <c r="ASQ1" s="669"/>
      <c r="ASR1" s="669"/>
      <c r="ASS1" s="669"/>
      <c r="AST1" s="669"/>
      <c r="ASU1" s="669"/>
      <c r="ASV1" s="669"/>
      <c r="ASW1" s="670"/>
      <c r="ASX1" s="669"/>
      <c r="ASY1" s="669"/>
      <c r="ASZ1" s="669"/>
      <c r="ATA1" s="671"/>
      <c r="ATB1" s="550"/>
      <c r="ATC1" s="551"/>
      <c r="ATD1" s="669"/>
      <c r="ATE1" s="669"/>
      <c r="ATF1" s="669"/>
      <c r="ATG1" s="669"/>
      <c r="ATH1" s="669"/>
      <c r="ATI1" s="669"/>
      <c r="ATJ1" s="669"/>
      <c r="ATK1" s="669"/>
      <c r="ATL1" s="669"/>
      <c r="ATM1" s="669"/>
      <c r="ATN1" s="669"/>
      <c r="ATO1" s="669"/>
      <c r="ATP1" s="669"/>
      <c r="ATQ1" s="669"/>
      <c r="ATR1" s="670"/>
      <c r="ATS1" s="669"/>
      <c r="ATT1" s="669"/>
      <c r="ATU1" s="669"/>
      <c r="ATV1" s="671"/>
      <c r="ATW1" s="550"/>
      <c r="ATX1" s="551"/>
      <c r="ATY1" s="669"/>
      <c r="ATZ1" s="669"/>
      <c r="AUA1" s="669"/>
      <c r="AUB1" s="669"/>
      <c r="AUC1" s="669"/>
      <c r="AUD1" s="669"/>
      <c r="AUE1" s="669"/>
      <c r="AUF1" s="669"/>
      <c r="AUG1" s="669"/>
      <c r="AUH1" s="669"/>
      <c r="AUI1" s="669"/>
      <c r="AUJ1" s="669"/>
      <c r="AUK1" s="669"/>
      <c r="AUL1" s="669"/>
      <c r="AUM1" s="670"/>
      <c r="AUN1" s="669"/>
      <c r="AUO1" s="669"/>
      <c r="AUP1" s="669"/>
      <c r="AUQ1" s="671"/>
      <c r="AUR1" s="550"/>
      <c r="AUS1" s="551"/>
      <c r="AUT1" s="669"/>
      <c r="AUU1" s="669"/>
      <c r="AUV1" s="669"/>
      <c r="AUW1" s="669"/>
      <c r="AUX1" s="669"/>
      <c r="AUY1" s="669"/>
      <c r="AUZ1" s="669"/>
      <c r="AVA1" s="669"/>
      <c r="AVB1" s="669"/>
      <c r="AVC1" s="669"/>
      <c r="AVD1" s="669"/>
      <c r="AVE1" s="669"/>
      <c r="AVF1" s="669"/>
      <c r="AVG1" s="669"/>
      <c r="AVH1" s="670"/>
      <c r="AVI1" s="669"/>
      <c r="AVJ1" s="669"/>
      <c r="AVK1" s="669"/>
      <c r="AVL1" s="671"/>
      <c r="AVM1" s="550"/>
      <c r="AVN1" s="551"/>
      <c r="AVO1" s="669"/>
      <c r="AVP1" s="669"/>
      <c r="AVQ1" s="669"/>
      <c r="AVR1" s="669"/>
      <c r="AVS1" s="669"/>
      <c r="AVT1" s="669"/>
      <c r="AVU1" s="669"/>
      <c r="AVV1" s="669"/>
      <c r="AVW1" s="669"/>
      <c r="AVX1" s="669"/>
      <c r="AVY1" s="669"/>
      <c r="AVZ1" s="669"/>
      <c r="AWA1" s="669"/>
      <c r="AWB1" s="669"/>
      <c r="AWC1" s="670"/>
      <c r="AWD1" s="669"/>
      <c r="AWE1" s="669"/>
      <c r="AWF1" s="669"/>
      <c r="AWG1" s="671"/>
      <c r="AWH1" s="550"/>
      <c r="AWI1" s="551"/>
      <c r="AWJ1" s="669"/>
      <c r="AWK1" s="669"/>
      <c r="AWL1" s="669"/>
      <c r="AWM1" s="669"/>
      <c r="AWN1" s="669"/>
      <c r="AWO1" s="669"/>
      <c r="AWP1" s="669"/>
      <c r="AWQ1" s="669"/>
      <c r="AWR1" s="669"/>
      <c r="AWS1" s="669"/>
      <c r="AWT1" s="669"/>
      <c r="AWU1" s="669"/>
      <c r="AWV1" s="669"/>
      <c r="AWW1" s="669"/>
      <c r="AWX1" s="670"/>
      <c r="AWY1" s="669"/>
      <c r="AWZ1" s="669"/>
      <c r="AXA1" s="669"/>
      <c r="AXB1" s="671"/>
      <c r="AXC1" s="550"/>
      <c r="AXD1" s="551"/>
      <c r="AXE1" s="669"/>
      <c r="AXF1" s="669"/>
      <c r="AXG1" s="669"/>
      <c r="AXH1" s="669"/>
      <c r="AXI1" s="669"/>
      <c r="AXJ1" s="669"/>
      <c r="AXK1" s="669"/>
      <c r="AXL1" s="669"/>
      <c r="AXM1" s="669"/>
      <c r="AXN1" s="669"/>
      <c r="AXO1" s="669"/>
      <c r="AXP1" s="669"/>
      <c r="AXQ1" s="669"/>
      <c r="AXR1" s="669"/>
      <c r="AXS1" s="670"/>
      <c r="AXT1" s="669"/>
      <c r="AXU1" s="669"/>
      <c r="AXV1" s="669"/>
      <c r="AXW1" s="671"/>
      <c r="AXX1" s="550"/>
      <c r="AXY1" s="551"/>
      <c r="AXZ1" s="669"/>
      <c r="AYA1" s="669"/>
      <c r="AYB1" s="669"/>
      <c r="AYC1" s="669"/>
      <c r="AYD1" s="669"/>
      <c r="AYE1" s="669"/>
      <c r="AYF1" s="669"/>
      <c r="AYG1" s="669"/>
      <c r="AYH1" s="669"/>
      <c r="AYI1" s="669"/>
      <c r="AYJ1" s="669"/>
      <c r="AYK1" s="669"/>
      <c r="AYL1" s="669"/>
      <c r="AYM1" s="669"/>
      <c r="AYN1" s="670"/>
      <c r="AYO1" s="669"/>
      <c r="AYP1" s="669"/>
      <c r="AYQ1" s="669"/>
      <c r="AYR1" s="671"/>
      <c r="AYS1" s="550"/>
      <c r="AYT1" s="551"/>
      <c r="AYU1" s="669"/>
      <c r="AYV1" s="669"/>
      <c r="AYW1" s="669"/>
      <c r="AYX1" s="669"/>
      <c r="AYY1" s="669"/>
      <c r="AYZ1" s="669"/>
      <c r="AZA1" s="669"/>
      <c r="AZB1" s="669"/>
      <c r="AZC1" s="669"/>
      <c r="AZD1" s="669"/>
      <c r="AZE1" s="669"/>
      <c r="AZF1" s="669"/>
      <c r="AZG1" s="669"/>
      <c r="AZH1" s="669"/>
      <c r="AZI1" s="670"/>
      <c r="AZJ1" s="669"/>
      <c r="AZK1" s="669"/>
      <c r="AZL1" s="669"/>
      <c r="AZM1" s="671"/>
      <c r="AZN1" s="550"/>
      <c r="AZO1" s="551"/>
      <c r="AZP1" s="669"/>
      <c r="AZQ1" s="669"/>
      <c r="AZR1" s="669"/>
      <c r="AZS1" s="669"/>
      <c r="AZT1" s="669"/>
      <c r="AZU1" s="669"/>
      <c r="AZV1" s="669"/>
      <c r="AZW1" s="669"/>
      <c r="AZX1" s="669"/>
      <c r="AZY1" s="669"/>
      <c r="AZZ1" s="669"/>
      <c r="BAA1" s="669"/>
      <c r="BAB1" s="669"/>
      <c r="BAC1" s="669"/>
      <c r="BAD1" s="670"/>
      <c r="BAE1" s="669"/>
      <c r="BAF1" s="669"/>
      <c r="BAG1" s="669"/>
      <c r="BAH1" s="671"/>
      <c r="BAI1" s="550"/>
      <c r="BAJ1" s="551"/>
      <c r="BAK1" s="669"/>
      <c r="BAL1" s="669"/>
      <c r="BAM1" s="669"/>
      <c r="BAN1" s="669"/>
      <c r="BAO1" s="669"/>
      <c r="BAP1" s="669"/>
      <c r="BAQ1" s="669"/>
      <c r="BAR1" s="669"/>
      <c r="BAS1" s="669"/>
      <c r="BAT1" s="669"/>
      <c r="BAU1" s="669"/>
      <c r="BAV1" s="669"/>
      <c r="BAW1" s="669"/>
      <c r="BAX1" s="669"/>
      <c r="BAY1" s="670"/>
      <c r="BAZ1" s="669"/>
      <c r="BBA1" s="669"/>
      <c r="BBB1" s="669"/>
      <c r="BBC1" s="671"/>
      <c r="BBD1" s="550"/>
      <c r="BBE1" s="551"/>
      <c r="BBF1" s="669"/>
      <c r="BBG1" s="669"/>
      <c r="BBH1" s="669"/>
      <c r="BBI1" s="669"/>
      <c r="BBJ1" s="669"/>
      <c r="BBK1" s="669"/>
      <c r="BBL1" s="669"/>
      <c r="BBM1" s="669"/>
      <c r="BBN1" s="669"/>
      <c r="BBO1" s="669"/>
      <c r="BBP1" s="669"/>
      <c r="BBQ1" s="669"/>
      <c r="BBR1" s="669"/>
      <c r="BBS1" s="669"/>
      <c r="BBT1" s="670"/>
      <c r="BBU1" s="669"/>
      <c r="BBV1" s="669"/>
      <c r="BBW1" s="669"/>
      <c r="BBX1" s="671"/>
      <c r="BBY1" s="550"/>
      <c r="BBZ1" s="551"/>
      <c r="BCA1" s="669"/>
      <c r="BCB1" s="669"/>
      <c r="BCC1" s="669"/>
      <c r="BCD1" s="669"/>
      <c r="BCE1" s="669"/>
      <c r="BCF1" s="669"/>
      <c r="BCG1" s="669"/>
      <c r="BCH1" s="669"/>
      <c r="BCI1" s="669"/>
      <c r="BCJ1" s="669"/>
      <c r="BCK1" s="669"/>
      <c r="BCL1" s="669"/>
      <c r="BCM1" s="669"/>
      <c r="BCN1" s="669"/>
      <c r="BCO1" s="670"/>
      <c r="BCP1" s="669"/>
      <c r="BCQ1" s="669"/>
      <c r="BCR1" s="669"/>
      <c r="BCS1" s="671"/>
      <c r="BCT1" s="550"/>
      <c r="BCU1" s="551"/>
      <c r="BCV1" s="669"/>
      <c r="BCW1" s="669"/>
      <c r="BCX1" s="669"/>
      <c r="BCY1" s="669"/>
      <c r="BCZ1" s="669"/>
      <c r="BDA1" s="669"/>
      <c r="BDB1" s="669"/>
      <c r="BDC1" s="669"/>
      <c r="BDD1" s="669"/>
      <c r="BDE1" s="669"/>
      <c r="BDF1" s="669"/>
      <c r="BDG1" s="669"/>
      <c r="BDH1" s="669"/>
      <c r="BDI1" s="669"/>
      <c r="BDJ1" s="670"/>
      <c r="BDK1" s="669"/>
      <c r="BDL1" s="669"/>
      <c r="BDM1" s="669"/>
      <c r="BDN1" s="671"/>
      <c r="BDO1" s="550"/>
      <c r="BDP1" s="551"/>
      <c r="BDQ1" s="669"/>
      <c r="BDR1" s="669"/>
      <c r="BDS1" s="669"/>
      <c r="BDT1" s="669"/>
      <c r="BDU1" s="669"/>
      <c r="BDV1" s="669"/>
      <c r="BDW1" s="669"/>
      <c r="BDX1" s="669"/>
      <c r="BDY1" s="669"/>
      <c r="BDZ1" s="669"/>
      <c r="BEA1" s="669"/>
      <c r="BEB1" s="669"/>
      <c r="BEC1" s="669"/>
      <c r="BED1" s="669"/>
      <c r="BEE1" s="670"/>
      <c r="BEF1" s="669"/>
      <c r="BEG1" s="669"/>
      <c r="BEH1" s="669"/>
      <c r="BEI1" s="671"/>
      <c r="BEJ1" s="550"/>
      <c r="BEK1" s="551"/>
      <c r="BEL1" s="669"/>
      <c r="BEM1" s="669"/>
      <c r="BEN1" s="669"/>
      <c r="BEO1" s="669"/>
      <c r="BEP1" s="669"/>
      <c r="BEQ1" s="669"/>
      <c r="BER1" s="669"/>
      <c r="BES1" s="669"/>
      <c r="BET1" s="669"/>
      <c r="BEU1" s="669"/>
      <c r="BEV1" s="669"/>
      <c r="BEW1" s="669"/>
      <c r="BEX1" s="669"/>
      <c r="BEY1" s="669"/>
      <c r="BEZ1" s="670"/>
      <c r="BFA1" s="669"/>
      <c r="BFB1" s="669"/>
      <c r="BFC1" s="669"/>
      <c r="BFD1" s="671"/>
      <c r="BFE1" s="550"/>
      <c r="BFF1" s="551"/>
      <c r="BFG1" s="669"/>
      <c r="BFH1" s="669"/>
      <c r="BFI1" s="669"/>
      <c r="BFJ1" s="669"/>
      <c r="BFK1" s="669"/>
      <c r="BFL1" s="669"/>
      <c r="BFM1" s="669"/>
      <c r="BFN1" s="669"/>
      <c r="BFO1" s="669"/>
      <c r="BFP1" s="669"/>
      <c r="BFQ1" s="669"/>
      <c r="BFR1" s="669"/>
      <c r="BFS1" s="669"/>
      <c r="BFT1" s="669"/>
      <c r="BFU1" s="670"/>
      <c r="BFV1" s="669"/>
      <c r="BFW1" s="669"/>
      <c r="BFX1" s="669"/>
      <c r="BFY1" s="671"/>
      <c r="BFZ1" s="550"/>
      <c r="BGA1" s="551"/>
      <c r="BGB1" s="669"/>
      <c r="BGC1" s="669"/>
      <c r="BGD1" s="669"/>
      <c r="BGE1" s="669"/>
      <c r="BGF1" s="669"/>
      <c r="BGG1" s="669"/>
      <c r="BGH1" s="669"/>
      <c r="BGI1" s="669"/>
      <c r="BGJ1" s="669"/>
      <c r="BGK1" s="669"/>
      <c r="BGL1" s="669"/>
      <c r="BGM1" s="669"/>
      <c r="BGN1" s="669"/>
      <c r="BGO1" s="669"/>
      <c r="BGP1" s="670"/>
      <c r="BGQ1" s="669"/>
      <c r="BGR1" s="669"/>
      <c r="BGS1" s="669"/>
      <c r="BGT1" s="671"/>
      <c r="BGU1" s="550"/>
      <c r="BGV1" s="551"/>
      <c r="BGW1" s="669"/>
      <c r="BGX1" s="669"/>
      <c r="BGY1" s="669"/>
      <c r="BGZ1" s="669"/>
      <c r="BHA1" s="669"/>
      <c r="BHB1" s="669"/>
      <c r="BHC1" s="669"/>
      <c r="BHD1" s="669"/>
      <c r="BHE1" s="669"/>
      <c r="BHF1" s="669"/>
      <c r="BHG1" s="669"/>
      <c r="BHH1" s="669"/>
      <c r="BHI1" s="669"/>
      <c r="BHJ1" s="669"/>
      <c r="BHK1" s="670"/>
      <c r="BHL1" s="669"/>
      <c r="BHM1" s="669"/>
      <c r="BHN1" s="669"/>
      <c r="BHO1" s="671"/>
      <c r="BHP1" s="550"/>
      <c r="BHQ1" s="551"/>
      <c r="BHR1" s="669"/>
      <c r="BHS1" s="669"/>
      <c r="BHT1" s="669"/>
      <c r="BHU1" s="669"/>
      <c r="BHV1" s="669"/>
      <c r="BHW1" s="669"/>
      <c r="BHX1" s="669"/>
      <c r="BHY1" s="669"/>
      <c r="BHZ1" s="669"/>
      <c r="BIA1" s="669"/>
      <c r="BIB1" s="669"/>
      <c r="BIC1" s="669"/>
      <c r="BID1" s="669"/>
      <c r="BIE1" s="669"/>
      <c r="BIF1" s="670"/>
      <c r="BIG1" s="669"/>
      <c r="BIH1" s="669"/>
      <c r="BII1" s="669"/>
      <c r="BIJ1" s="671"/>
      <c r="BIK1" s="550"/>
      <c r="BIL1" s="551"/>
      <c r="BIM1" s="669"/>
      <c r="BIN1" s="669"/>
      <c r="BIO1" s="669"/>
      <c r="BIP1" s="669"/>
      <c r="BIQ1" s="669"/>
      <c r="BIR1" s="669"/>
      <c r="BIS1" s="669"/>
      <c r="BIT1" s="669"/>
      <c r="BIU1" s="669"/>
      <c r="BIV1" s="669"/>
      <c r="BIW1" s="669"/>
      <c r="BIX1" s="669"/>
      <c r="BIY1" s="669"/>
      <c r="BIZ1" s="669"/>
      <c r="BJA1" s="670"/>
      <c r="BJB1" s="669"/>
      <c r="BJC1" s="669"/>
      <c r="BJD1" s="669"/>
      <c r="BJE1" s="671"/>
      <c r="BJF1" s="550"/>
      <c r="BJG1" s="551"/>
      <c r="BJH1" s="669"/>
      <c r="BJI1" s="669"/>
      <c r="BJJ1" s="669"/>
      <c r="BJK1" s="669"/>
      <c r="BJL1" s="669"/>
      <c r="BJM1" s="669"/>
      <c r="BJN1" s="669"/>
      <c r="BJO1" s="669"/>
      <c r="BJP1" s="669"/>
      <c r="BJQ1" s="669"/>
      <c r="BJR1" s="669"/>
      <c r="BJS1" s="669"/>
      <c r="BJT1" s="669"/>
      <c r="BJU1" s="669"/>
      <c r="BJV1" s="670"/>
      <c r="BJW1" s="669"/>
      <c r="BJX1" s="669"/>
      <c r="BJY1" s="669"/>
      <c r="BJZ1" s="671"/>
      <c r="BKA1" s="550"/>
      <c r="BKB1" s="551"/>
      <c r="BKC1" s="669"/>
      <c r="BKD1" s="669"/>
      <c r="BKE1" s="669"/>
      <c r="BKF1" s="669"/>
      <c r="BKG1" s="669"/>
      <c r="BKH1" s="669"/>
      <c r="BKI1" s="669"/>
      <c r="BKJ1" s="669"/>
      <c r="BKK1" s="669"/>
      <c r="BKL1" s="669"/>
      <c r="BKM1" s="669"/>
      <c r="BKN1" s="669"/>
      <c r="BKO1" s="669"/>
      <c r="BKP1" s="669"/>
      <c r="BKQ1" s="670"/>
      <c r="BKR1" s="669"/>
      <c r="BKS1" s="669"/>
      <c r="BKT1" s="669"/>
      <c r="BKU1" s="671"/>
      <c r="BKV1" s="550"/>
      <c r="BKW1" s="551"/>
      <c r="BKX1" s="669"/>
      <c r="BKY1" s="669"/>
      <c r="BKZ1" s="669"/>
      <c r="BLA1" s="669"/>
      <c r="BLB1" s="669"/>
      <c r="BLC1" s="669"/>
      <c r="BLD1" s="669"/>
      <c r="BLE1" s="669"/>
      <c r="BLF1" s="669"/>
      <c r="BLG1" s="669"/>
      <c r="BLH1" s="669"/>
      <c r="BLI1" s="669"/>
      <c r="BLJ1" s="669"/>
      <c r="BLK1" s="669"/>
      <c r="BLL1" s="670"/>
      <c r="BLM1" s="669"/>
      <c r="BLN1" s="669"/>
      <c r="BLO1" s="669"/>
      <c r="BLP1" s="671"/>
      <c r="BLQ1" s="550"/>
      <c r="BLR1" s="551"/>
      <c r="BLS1" s="669"/>
      <c r="BLT1" s="669"/>
      <c r="BLU1" s="669"/>
      <c r="BLV1" s="669"/>
      <c r="BLW1" s="669"/>
      <c r="BLX1" s="669"/>
      <c r="BLY1" s="669"/>
      <c r="BLZ1" s="669"/>
      <c r="BMA1" s="669"/>
      <c r="BMB1" s="669"/>
      <c r="BMC1" s="669"/>
      <c r="BMD1" s="669"/>
      <c r="BME1" s="669"/>
      <c r="BMF1" s="669"/>
      <c r="BMG1" s="670"/>
      <c r="BMH1" s="669"/>
      <c r="BMI1" s="669"/>
      <c r="BMJ1" s="669"/>
      <c r="BMK1" s="671"/>
      <c r="BML1" s="550"/>
      <c r="BMM1" s="551"/>
      <c r="BMN1" s="669"/>
      <c r="BMO1" s="669"/>
      <c r="BMP1" s="669"/>
      <c r="BMQ1" s="669"/>
      <c r="BMR1" s="669"/>
      <c r="BMS1" s="669"/>
      <c r="BMT1" s="669"/>
      <c r="BMU1" s="669"/>
      <c r="BMV1" s="669"/>
      <c r="BMW1" s="669"/>
      <c r="BMX1" s="669"/>
      <c r="BMY1" s="669"/>
      <c r="BMZ1" s="669"/>
      <c r="BNA1" s="669"/>
      <c r="BNB1" s="670"/>
      <c r="BNC1" s="669"/>
      <c r="BND1" s="669"/>
      <c r="BNE1" s="669"/>
      <c r="BNF1" s="671"/>
      <c r="BNG1" s="550"/>
      <c r="BNH1" s="551"/>
      <c r="BNI1" s="669"/>
      <c r="BNJ1" s="669"/>
      <c r="BNK1" s="669"/>
      <c r="BNL1" s="669"/>
      <c r="BNM1" s="669"/>
      <c r="BNN1" s="669"/>
      <c r="BNO1" s="669"/>
      <c r="BNP1" s="669"/>
      <c r="BNQ1" s="669"/>
      <c r="BNR1" s="669"/>
      <c r="BNS1" s="669"/>
      <c r="BNT1" s="669"/>
      <c r="BNU1" s="669"/>
      <c r="BNV1" s="669"/>
      <c r="BNW1" s="670"/>
      <c r="BNX1" s="669"/>
      <c r="BNY1" s="669"/>
      <c r="BNZ1" s="669"/>
      <c r="BOA1" s="671"/>
      <c r="BOB1" s="550"/>
      <c r="BOC1" s="551"/>
      <c r="BOD1" s="669"/>
      <c r="BOE1" s="669"/>
      <c r="BOF1" s="669"/>
      <c r="BOG1" s="669"/>
      <c r="BOH1" s="669"/>
      <c r="BOI1" s="669"/>
      <c r="BOJ1" s="669"/>
      <c r="BOK1" s="669"/>
      <c r="BOL1" s="669"/>
      <c r="BOM1" s="669"/>
      <c r="BON1" s="669"/>
      <c r="BOO1" s="669"/>
      <c r="BOP1" s="669"/>
      <c r="BOQ1" s="669"/>
      <c r="BOR1" s="670"/>
      <c r="BOS1" s="669"/>
      <c r="BOT1" s="669"/>
      <c r="BOU1" s="669"/>
      <c r="BOV1" s="671"/>
      <c r="BOW1" s="550"/>
      <c r="BOX1" s="551"/>
      <c r="BOY1" s="669"/>
      <c r="BOZ1" s="669"/>
      <c r="BPA1" s="669"/>
      <c r="BPB1" s="669"/>
      <c r="BPC1" s="669"/>
      <c r="BPD1" s="669"/>
      <c r="BPE1" s="669"/>
      <c r="BPF1" s="669"/>
      <c r="BPG1" s="669"/>
      <c r="BPH1" s="669"/>
      <c r="BPI1" s="669"/>
      <c r="BPJ1" s="669"/>
      <c r="BPK1" s="669"/>
      <c r="BPL1" s="669"/>
      <c r="BPM1" s="670"/>
      <c r="BPN1" s="669"/>
      <c r="BPO1" s="669"/>
      <c r="BPP1" s="669"/>
      <c r="BPQ1" s="671"/>
      <c r="BPR1" s="550"/>
      <c r="BPS1" s="551"/>
      <c r="BPT1" s="669"/>
      <c r="BPU1" s="669"/>
      <c r="BPV1" s="669"/>
      <c r="BPW1" s="669"/>
      <c r="BPX1" s="669"/>
      <c r="BPY1" s="669"/>
      <c r="BPZ1" s="669"/>
      <c r="BQA1" s="669"/>
      <c r="BQB1" s="669"/>
      <c r="BQC1" s="669"/>
      <c r="BQD1" s="669"/>
      <c r="BQE1" s="669"/>
      <c r="BQF1" s="669"/>
      <c r="BQG1" s="669"/>
      <c r="BQH1" s="670"/>
      <c r="BQI1" s="669"/>
      <c r="BQJ1" s="669"/>
      <c r="BQK1" s="669"/>
      <c r="BQL1" s="671"/>
      <c r="BQM1" s="550"/>
      <c r="BQN1" s="551"/>
      <c r="BQO1" s="669"/>
      <c r="BQP1" s="669"/>
      <c r="BQQ1" s="669"/>
      <c r="BQR1" s="669"/>
      <c r="BQS1" s="669"/>
      <c r="BQT1" s="669"/>
      <c r="BQU1" s="669"/>
      <c r="BQV1" s="669"/>
      <c r="BQW1" s="669"/>
      <c r="BQX1" s="669"/>
      <c r="BQY1" s="669"/>
      <c r="BQZ1" s="669"/>
      <c r="BRA1" s="669"/>
      <c r="BRB1" s="669"/>
      <c r="BRC1" s="670"/>
      <c r="BRD1" s="669"/>
      <c r="BRE1" s="669"/>
      <c r="BRF1" s="669"/>
      <c r="BRG1" s="671"/>
      <c r="BRH1" s="550"/>
      <c r="BRI1" s="551"/>
      <c r="BRJ1" s="669"/>
      <c r="BRK1" s="669"/>
      <c r="BRL1" s="669"/>
      <c r="BRM1" s="669"/>
      <c r="BRN1" s="669"/>
      <c r="BRO1" s="669"/>
      <c r="BRP1" s="669"/>
      <c r="BRQ1" s="669"/>
      <c r="BRR1" s="669"/>
      <c r="BRS1" s="669"/>
      <c r="BRT1" s="669"/>
      <c r="BRU1" s="669"/>
      <c r="BRV1" s="669"/>
      <c r="BRW1" s="669"/>
      <c r="BRX1" s="670"/>
      <c r="BRY1" s="669"/>
      <c r="BRZ1" s="669"/>
      <c r="BSA1" s="669"/>
      <c r="BSB1" s="671"/>
      <c r="BSC1" s="550"/>
      <c r="BSD1" s="551"/>
      <c r="BSE1" s="669"/>
      <c r="BSF1" s="669"/>
      <c r="BSG1" s="669"/>
      <c r="BSH1" s="669"/>
      <c r="BSI1" s="669"/>
      <c r="BSJ1" s="669"/>
      <c r="BSK1" s="669"/>
      <c r="BSL1" s="669"/>
      <c r="BSM1" s="669"/>
      <c r="BSN1" s="669"/>
      <c r="BSO1" s="669"/>
      <c r="BSP1" s="669"/>
      <c r="BSQ1" s="669"/>
      <c r="BSR1" s="669"/>
      <c r="BSS1" s="670"/>
      <c r="BST1" s="669"/>
      <c r="BSU1" s="669"/>
      <c r="BSV1" s="669"/>
      <c r="BSW1" s="671"/>
      <c r="BSX1" s="550"/>
      <c r="BSY1" s="551"/>
      <c r="BSZ1" s="669"/>
      <c r="BTA1" s="669"/>
      <c r="BTB1" s="669"/>
      <c r="BTC1" s="669"/>
      <c r="BTD1" s="669"/>
      <c r="BTE1" s="669"/>
      <c r="BTF1" s="669"/>
      <c r="BTG1" s="669"/>
      <c r="BTH1" s="669"/>
      <c r="BTI1" s="669"/>
      <c r="BTJ1" s="669"/>
      <c r="BTK1" s="669"/>
      <c r="BTL1" s="669"/>
      <c r="BTM1" s="669"/>
      <c r="BTN1" s="670"/>
      <c r="BTO1" s="669"/>
      <c r="BTP1" s="669"/>
      <c r="BTQ1" s="669"/>
      <c r="BTR1" s="671"/>
      <c r="BTS1" s="550"/>
      <c r="BTT1" s="551"/>
      <c r="BTU1" s="669"/>
      <c r="BTV1" s="669"/>
      <c r="BTW1" s="669"/>
      <c r="BTX1" s="669"/>
      <c r="BTY1" s="669"/>
      <c r="BTZ1" s="669"/>
      <c r="BUA1" s="669"/>
      <c r="BUB1" s="669"/>
      <c r="BUC1" s="669"/>
      <c r="BUD1" s="669"/>
      <c r="BUE1" s="669"/>
      <c r="BUF1" s="669"/>
      <c r="BUG1" s="669"/>
      <c r="BUH1" s="669"/>
      <c r="BUI1" s="670"/>
      <c r="BUJ1" s="669"/>
      <c r="BUK1" s="669"/>
      <c r="BUL1" s="669"/>
      <c r="BUM1" s="671"/>
      <c r="BUN1" s="550"/>
      <c r="BUO1" s="551"/>
      <c r="BUP1" s="669"/>
      <c r="BUQ1" s="669"/>
      <c r="BUR1" s="669"/>
      <c r="BUS1" s="669"/>
      <c r="BUT1" s="669"/>
      <c r="BUU1" s="669"/>
      <c r="BUV1" s="669"/>
      <c r="BUW1" s="669"/>
      <c r="BUX1" s="669"/>
      <c r="BUY1" s="669"/>
      <c r="BUZ1" s="669"/>
      <c r="BVA1" s="669"/>
      <c r="BVB1" s="669"/>
      <c r="BVC1" s="669"/>
      <c r="BVD1" s="670"/>
      <c r="BVE1" s="669"/>
      <c r="BVF1" s="669"/>
      <c r="BVG1" s="669"/>
      <c r="BVH1" s="671"/>
      <c r="BVI1" s="550"/>
      <c r="BVJ1" s="551"/>
      <c r="BVK1" s="669"/>
      <c r="BVL1" s="669"/>
      <c r="BVM1" s="669"/>
      <c r="BVN1" s="669"/>
      <c r="BVO1" s="669"/>
      <c r="BVP1" s="669"/>
      <c r="BVQ1" s="669"/>
      <c r="BVR1" s="669"/>
      <c r="BVS1" s="669"/>
      <c r="BVT1" s="669"/>
      <c r="BVU1" s="669"/>
      <c r="BVV1" s="669"/>
      <c r="BVW1" s="669"/>
      <c r="BVX1" s="669"/>
      <c r="BVY1" s="670"/>
      <c r="BVZ1" s="669"/>
      <c r="BWA1" s="669"/>
      <c r="BWB1" s="669"/>
      <c r="BWC1" s="671"/>
      <c r="BWD1" s="550"/>
      <c r="BWE1" s="551"/>
      <c r="BWF1" s="669"/>
      <c r="BWG1" s="669"/>
      <c r="BWH1" s="669"/>
      <c r="BWI1" s="669"/>
      <c r="BWJ1" s="669"/>
      <c r="BWK1" s="669"/>
      <c r="BWL1" s="669"/>
      <c r="BWM1" s="669"/>
      <c r="BWN1" s="669"/>
      <c r="BWO1" s="669"/>
      <c r="BWP1" s="669"/>
      <c r="BWQ1" s="669"/>
      <c r="BWR1" s="669"/>
      <c r="BWS1" s="669"/>
      <c r="BWT1" s="670"/>
      <c r="BWU1" s="669"/>
      <c r="BWV1" s="669"/>
      <c r="BWW1" s="669"/>
      <c r="BWX1" s="671"/>
      <c r="BWY1" s="550"/>
      <c r="BWZ1" s="551"/>
      <c r="BXA1" s="669"/>
      <c r="BXB1" s="669"/>
      <c r="BXC1" s="669"/>
      <c r="BXD1" s="669"/>
      <c r="BXE1" s="669"/>
      <c r="BXF1" s="669"/>
      <c r="BXG1" s="669"/>
      <c r="BXH1" s="669"/>
      <c r="BXI1" s="669"/>
      <c r="BXJ1" s="669"/>
      <c r="BXK1" s="669"/>
      <c r="BXL1" s="669"/>
      <c r="BXM1" s="669"/>
      <c r="BXN1" s="669"/>
      <c r="BXO1" s="670"/>
      <c r="BXP1" s="669"/>
      <c r="BXQ1" s="669"/>
      <c r="BXR1" s="669"/>
      <c r="BXS1" s="671"/>
      <c r="BXT1" s="550"/>
      <c r="BXU1" s="551"/>
      <c r="BXV1" s="669"/>
      <c r="BXW1" s="669"/>
      <c r="BXX1" s="669"/>
      <c r="BXY1" s="669"/>
      <c r="BXZ1" s="669"/>
      <c r="BYA1" s="669"/>
      <c r="BYB1" s="669"/>
      <c r="BYC1" s="669"/>
      <c r="BYD1" s="669"/>
      <c r="BYE1" s="669"/>
      <c r="BYF1" s="669"/>
      <c r="BYG1" s="669"/>
      <c r="BYH1" s="669"/>
      <c r="BYI1" s="669"/>
      <c r="BYJ1" s="670"/>
      <c r="BYK1" s="669"/>
      <c r="BYL1" s="669"/>
      <c r="BYM1" s="669"/>
      <c r="BYN1" s="671"/>
      <c r="BYO1" s="550"/>
      <c r="BYP1" s="551"/>
      <c r="BYQ1" s="669"/>
      <c r="BYR1" s="669"/>
      <c r="BYS1" s="669"/>
      <c r="BYT1" s="669"/>
      <c r="BYU1" s="669"/>
      <c r="BYV1" s="669"/>
      <c r="BYW1" s="669"/>
      <c r="BYX1" s="669"/>
      <c r="BYY1" s="669"/>
      <c r="BYZ1" s="669"/>
      <c r="BZA1" s="669"/>
      <c r="BZB1" s="669"/>
      <c r="BZC1" s="669"/>
      <c r="BZD1" s="669"/>
      <c r="BZE1" s="670"/>
      <c r="BZF1" s="669"/>
      <c r="BZG1" s="669"/>
      <c r="BZH1" s="669"/>
      <c r="BZI1" s="671"/>
      <c r="BZJ1" s="550"/>
      <c r="BZK1" s="551"/>
      <c r="BZL1" s="669"/>
      <c r="BZM1" s="669"/>
      <c r="BZN1" s="669"/>
      <c r="BZO1" s="669"/>
      <c r="BZP1" s="669"/>
      <c r="BZQ1" s="669"/>
      <c r="BZR1" s="669"/>
      <c r="BZS1" s="669"/>
      <c r="BZT1" s="669"/>
      <c r="BZU1" s="669"/>
      <c r="BZV1" s="669"/>
      <c r="BZW1" s="669"/>
      <c r="BZX1" s="669"/>
      <c r="BZY1" s="669"/>
      <c r="BZZ1" s="670"/>
      <c r="CAA1" s="669"/>
      <c r="CAB1" s="669"/>
      <c r="CAC1" s="669"/>
      <c r="CAD1" s="671"/>
      <c r="CAE1" s="550"/>
      <c r="CAF1" s="551"/>
      <c r="CAG1" s="669"/>
      <c r="CAH1" s="669"/>
      <c r="CAI1" s="669"/>
      <c r="CAJ1" s="669"/>
      <c r="CAK1" s="669"/>
      <c r="CAL1" s="669"/>
      <c r="CAM1" s="669"/>
      <c r="CAN1" s="669"/>
      <c r="CAO1" s="669"/>
      <c r="CAP1" s="669"/>
      <c r="CAQ1" s="669"/>
      <c r="CAR1" s="669"/>
      <c r="CAS1" s="669"/>
      <c r="CAT1" s="669"/>
      <c r="CAU1" s="670"/>
      <c r="CAV1" s="669"/>
      <c r="CAW1" s="669"/>
      <c r="CAX1" s="669"/>
      <c r="CAY1" s="671"/>
      <c r="CAZ1" s="550"/>
      <c r="CBA1" s="551"/>
      <c r="CBB1" s="669"/>
      <c r="CBC1" s="669"/>
      <c r="CBD1" s="669"/>
      <c r="CBE1" s="669"/>
      <c r="CBF1" s="669"/>
      <c r="CBG1" s="669"/>
      <c r="CBH1" s="669"/>
      <c r="CBI1" s="669"/>
      <c r="CBJ1" s="669"/>
      <c r="CBK1" s="669"/>
      <c r="CBL1" s="669"/>
      <c r="CBM1" s="669"/>
      <c r="CBN1" s="669"/>
      <c r="CBO1" s="669"/>
      <c r="CBP1" s="670"/>
      <c r="CBQ1" s="669"/>
      <c r="CBR1" s="669"/>
      <c r="CBS1" s="669"/>
      <c r="CBT1" s="671"/>
      <c r="CBU1" s="550"/>
      <c r="CBV1" s="551"/>
      <c r="CBW1" s="669"/>
      <c r="CBX1" s="669"/>
      <c r="CBY1" s="669"/>
      <c r="CBZ1" s="669"/>
      <c r="CCA1" s="669"/>
      <c r="CCB1" s="669"/>
      <c r="CCC1" s="669"/>
      <c r="CCD1" s="669"/>
      <c r="CCE1" s="669"/>
      <c r="CCF1" s="669"/>
      <c r="CCG1" s="669"/>
      <c r="CCH1" s="669"/>
      <c r="CCI1" s="669"/>
      <c r="CCJ1" s="669"/>
      <c r="CCK1" s="670"/>
      <c r="CCL1" s="669"/>
      <c r="CCM1" s="669"/>
      <c r="CCN1" s="669"/>
      <c r="CCO1" s="671"/>
      <c r="CCP1" s="550"/>
      <c r="CCQ1" s="551"/>
      <c r="CCR1" s="669"/>
      <c r="CCS1" s="669"/>
      <c r="CCT1" s="669"/>
      <c r="CCU1" s="669"/>
      <c r="CCV1" s="669"/>
      <c r="CCW1" s="669"/>
      <c r="CCX1" s="669"/>
      <c r="CCY1" s="669"/>
      <c r="CCZ1" s="669"/>
      <c r="CDA1" s="669"/>
      <c r="CDB1" s="669"/>
      <c r="CDC1" s="669"/>
      <c r="CDD1" s="669"/>
      <c r="CDE1" s="669"/>
      <c r="CDF1" s="670"/>
      <c r="CDG1" s="669"/>
      <c r="CDH1" s="669"/>
      <c r="CDI1" s="669"/>
      <c r="CDJ1" s="671"/>
      <c r="CDK1" s="550"/>
      <c r="CDL1" s="551"/>
      <c r="CDM1" s="669"/>
      <c r="CDN1" s="669"/>
      <c r="CDO1" s="669"/>
      <c r="CDP1" s="669"/>
      <c r="CDQ1" s="669"/>
      <c r="CDR1" s="669"/>
      <c r="CDS1" s="669"/>
      <c r="CDT1" s="669"/>
      <c r="CDU1" s="669"/>
      <c r="CDV1" s="669"/>
      <c r="CDW1" s="669"/>
      <c r="CDX1" s="669"/>
      <c r="CDY1" s="669"/>
      <c r="CDZ1" s="669"/>
      <c r="CEA1" s="670"/>
      <c r="CEB1" s="669"/>
      <c r="CEC1" s="669"/>
      <c r="CED1" s="669"/>
      <c r="CEE1" s="671"/>
      <c r="CEF1" s="550"/>
      <c r="CEG1" s="551"/>
      <c r="CEH1" s="669"/>
      <c r="CEI1" s="669"/>
      <c r="CEJ1" s="669"/>
      <c r="CEK1" s="669"/>
      <c r="CEL1" s="669"/>
      <c r="CEM1" s="669"/>
      <c r="CEN1" s="669"/>
      <c r="CEO1" s="669"/>
      <c r="CEP1" s="669"/>
      <c r="CEQ1" s="669"/>
      <c r="CER1" s="669"/>
      <c r="CES1" s="669"/>
      <c r="CET1" s="669"/>
      <c r="CEU1" s="669"/>
      <c r="CEV1" s="670"/>
      <c r="CEW1" s="669"/>
      <c r="CEX1" s="669"/>
      <c r="CEY1" s="669"/>
      <c r="CEZ1" s="671"/>
      <c r="CFA1" s="550"/>
      <c r="CFB1" s="551"/>
      <c r="CFC1" s="669"/>
      <c r="CFD1" s="669"/>
      <c r="CFE1" s="669"/>
      <c r="CFF1" s="669"/>
      <c r="CFG1" s="669"/>
      <c r="CFH1" s="669"/>
      <c r="CFI1" s="669"/>
      <c r="CFJ1" s="669"/>
      <c r="CFK1" s="669"/>
      <c r="CFL1" s="669"/>
      <c r="CFM1" s="669"/>
      <c r="CFN1" s="669"/>
      <c r="CFO1" s="669"/>
      <c r="CFP1" s="669"/>
      <c r="CFQ1" s="670"/>
      <c r="CFR1" s="669"/>
      <c r="CFS1" s="669"/>
      <c r="CFT1" s="669"/>
      <c r="CFU1" s="671"/>
      <c r="CFV1" s="550"/>
      <c r="CFW1" s="551"/>
      <c r="CFX1" s="669"/>
      <c r="CFY1" s="669"/>
      <c r="CFZ1" s="669"/>
      <c r="CGA1" s="669"/>
      <c r="CGB1" s="669"/>
      <c r="CGC1" s="669"/>
      <c r="CGD1" s="669"/>
      <c r="CGE1" s="669"/>
      <c r="CGF1" s="669"/>
      <c r="CGG1" s="669"/>
      <c r="CGH1" s="669"/>
      <c r="CGI1" s="669"/>
      <c r="CGJ1" s="669"/>
      <c r="CGK1" s="669"/>
      <c r="CGL1" s="670"/>
      <c r="CGM1" s="669"/>
      <c r="CGN1" s="669"/>
      <c r="CGO1" s="669"/>
      <c r="CGP1" s="671"/>
      <c r="CGQ1" s="550"/>
      <c r="CGR1" s="551"/>
      <c r="CGS1" s="669"/>
      <c r="CGT1" s="669"/>
      <c r="CGU1" s="669"/>
      <c r="CGV1" s="669"/>
      <c r="CGW1" s="669"/>
      <c r="CGX1" s="669"/>
      <c r="CGY1" s="669"/>
      <c r="CGZ1" s="669"/>
      <c r="CHA1" s="669"/>
      <c r="CHB1" s="669"/>
      <c r="CHC1" s="669"/>
      <c r="CHD1" s="669"/>
      <c r="CHE1" s="669"/>
      <c r="CHF1" s="669"/>
      <c r="CHG1" s="670"/>
      <c r="CHH1" s="669"/>
      <c r="CHI1" s="669"/>
      <c r="CHJ1" s="669"/>
      <c r="CHK1" s="671"/>
      <c r="CHL1" s="550"/>
      <c r="CHM1" s="551"/>
      <c r="CHN1" s="669"/>
      <c r="CHO1" s="669"/>
      <c r="CHP1" s="669"/>
      <c r="CHQ1" s="669"/>
      <c r="CHR1" s="669"/>
      <c r="CHS1" s="669"/>
      <c r="CHT1" s="669"/>
      <c r="CHU1" s="669"/>
      <c r="CHV1" s="669"/>
      <c r="CHW1" s="669"/>
      <c r="CHX1" s="669"/>
      <c r="CHY1" s="669"/>
      <c r="CHZ1" s="669"/>
      <c r="CIA1" s="669"/>
      <c r="CIB1" s="670"/>
      <c r="CIC1" s="669"/>
      <c r="CID1" s="669"/>
      <c r="CIE1" s="669"/>
      <c r="CIF1" s="671"/>
      <c r="CIG1" s="550"/>
      <c r="CIH1" s="551"/>
      <c r="CII1" s="669"/>
      <c r="CIJ1" s="669"/>
      <c r="CIK1" s="669"/>
      <c r="CIL1" s="669"/>
      <c r="CIM1" s="669"/>
      <c r="CIN1" s="669"/>
      <c r="CIO1" s="669"/>
      <c r="CIP1" s="669"/>
      <c r="CIQ1" s="669"/>
      <c r="CIR1" s="669"/>
      <c r="CIS1" s="669"/>
      <c r="CIT1" s="669"/>
      <c r="CIU1" s="669"/>
      <c r="CIV1" s="669"/>
      <c r="CIW1" s="670"/>
      <c r="CIX1" s="669"/>
      <c r="CIY1" s="669"/>
      <c r="CIZ1" s="669"/>
      <c r="CJA1" s="671"/>
      <c r="CJB1" s="550"/>
      <c r="CJC1" s="551"/>
      <c r="CJD1" s="669"/>
      <c r="CJE1" s="669"/>
      <c r="CJF1" s="669"/>
      <c r="CJG1" s="669"/>
      <c r="CJH1" s="669"/>
      <c r="CJI1" s="669"/>
      <c r="CJJ1" s="669"/>
      <c r="CJK1" s="669"/>
      <c r="CJL1" s="669"/>
      <c r="CJM1" s="669"/>
      <c r="CJN1" s="669"/>
      <c r="CJO1" s="669"/>
      <c r="CJP1" s="669"/>
      <c r="CJQ1" s="669"/>
      <c r="CJR1" s="670"/>
      <c r="CJS1" s="669"/>
      <c r="CJT1" s="669"/>
      <c r="CJU1" s="669"/>
      <c r="CJV1" s="671"/>
      <c r="CJW1" s="550"/>
      <c r="CJX1" s="551"/>
      <c r="CJY1" s="669"/>
      <c r="CJZ1" s="669"/>
      <c r="CKA1" s="669"/>
      <c r="CKB1" s="669"/>
      <c r="CKC1" s="669"/>
      <c r="CKD1" s="669"/>
      <c r="CKE1" s="669"/>
      <c r="CKF1" s="669"/>
      <c r="CKG1" s="669"/>
      <c r="CKH1" s="669"/>
      <c r="CKI1" s="669"/>
      <c r="CKJ1" s="669"/>
      <c r="CKK1" s="669"/>
      <c r="CKL1" s="669"/>
      <c r="CKM1" s="670"/>
      <c r="CKN1" s="669"/>
      <c r="CKO1" s="669"/>
      <c r="CKP1" s="669"/>
      <c r="CKQ1" s="671"/>
      <c r="CKR1" s="550"/>
      <c r="CKS1" s="551"/>
      <c r="CKT1" s="669"/>
      <c r="CKU1" s="669"/>
      <c r="CKV1" s="669"/>
      <c r="CKW1" s="669"/>
      <c r="CKX1" s="669"/>
      <c r="CKY1" s="669"/>
      <c r="CKZ1" s="669"/>
      <c r="CLA1" s="669"/>
      <c r="CLB1" s="669"/>
      <c r="CLC1" s="669"/>
      <c r="CLD1" s="669"/>
      <c r="CLE1" s="669"/>
      <c r="CLF1" s="669"/>
      <c r="CLG1" s="669"/>
      <c r="CLH1" s="670"/>
      <c r="CLI1" s="669"/>
      <c r="CLJ1" s="669"/>
      <c r="CLK1" s="669"/>
      <c r="CLL1" s="671"/>
      <c r="CLM1" s="550"/>
      <c r="CLN1" s="551"/>
      <c r="CLO1" s="669"/>
      <c r="CLP1" s="669"/>
      <c r="CLQ1" s="669"/>
      <c r="CLR1" s="669"/>
      <c r="CLS1" s="669"/>
      <c r="CLT1" s="669"/>
      <c r="CLU1" s="669"/>
      <c r="CLV1" s="669"/>
      <c r="CLW1" s="669"/>
      <c r="CLX1" s="669"/>
      <c r="CLY1" s="669"/>
      <c r="CLZ1" s="669"/>
      <c r="CMA1" s="669"/>
      <c r="CMB1" s="669"/>
      <c r="CMC1" s="670"/>
      <c r="CMD1" s="669"/>
      <c r="CME1" s="669"/>
      <c r="CMF1" s="669"/>
      <c r="CMG1" s="671"/>
      <c r="CMH1" s="550"/>
      <c r="CMI1" s="551"/>
      <c r="CMJ1" s="669"/>
      <c r="CMK1" s="669"/>
      <c r="CML1" s="669"/>
      <c r="CMM1" s="669"/>
      <c r="CMN1" s="669"/>
      <c r="CMO1" s="669"/>
      <c r="CMP1" s="669"/>
      <c r="CMQ1" s="669"/>
      <c r="CMR1" s="669"/>
      <c r="CMS1" s="669"/>
      <c r="CMT1" s="669"/>
      <c r="CMU1" s="669"/>
      <c r="CMV1" s="669"/>
      <c r="CMW1" s="669"/>
      <c r="CMX1" s="670"/>
      <c r="CMY1" s="669"/>
      <c r="CMZ1" s="669"/>
      <c r="CNA1" s="669"/>
      <c r="CNB1" s="671"/>
      <c r="CNC1" s="550"/>
      <c r="CND1" s="551"/>
      <c r="CNE1" s="669"/>
      <c r="CNF1" s="669"/>
      <c r="CNG1" s="669"/>
      <c r="CNH1" s="669"/>
      <c r="CNI1" s="669"/>
      <c r="CNJ1" s="669"/>
      <c r="CNK1" s="669"/>
      <c r="CNL1" s="669"/>
      <c r="CNM1" s="669"/>
      <c r="CNN1" s="669"/>
      <c r="CNO1" s="669"/>
      <c r="CNP1" s="669"/>
      <c r="CNQ1" s="669"/>
      <c r="CNR1" s="669"/>
      <c r="CNS1" s="670"/>
      <c r="CNT1" s="669"/>
      <c r="CNU1" s="669"/>
      <c r="CNV1" s="669"/>
      <c r="CNW1" s="671"/>
      <c r="CNX1" s="550"/>
      <c r="CNY1" s="551"/>
      <c r="CNZ1" s="669"/>
      <c r="COA1" s="669"/>
      <c r="COB1" s="669"/>
      <c r="COC1" s="669"/>
      <c r="COD1" s="669"/>
      <c r="COE1" s="669"/>
      <c r="COF1" s="669"/>
      <c r="COG1" s="669"/>
      <c r="COH1" s="669"/>
      <c r="COI1" s="669"/>
      <c r="COJ1" s="669"/>
      <c r="COK1" s="669"/>
      <c r="COL1" s="669"/>
      <c r="COM1" s="669"/>
      <c r="CON1" s="670"/>
      <c r="COO1" s="669"/>
      <c r="COP1" s="669"/>
      <c r="COQ1" s="669"/>
      <c r="COR1" s="671"/>
      <c r="COS1" s="550"/>
      <c r="COT1" s="551"/>
      <c r="COU1" s="669"/>
      <c r="COV1" s="669"/>
      <c r="COW1" s="669"/>
      <c r="COX1" s="669"/>
      <c r="COY1" s="669"/>
      <c r="COZ1" s="669"/>
      <c r="CPA1" s="669"/>
      <c r="CPB1" s="669"/>
      <c r="CPC1" s="669"/>
      <c r="CPD1" s="669"/>
      <c r="CPE1" s="669"/>
      <c r="CPF1" s="669"/>
      <c r="CPG1" s="669"/>
      <c r="CPH1" s="669"/>
      <c r="CPI1" s="670"/>
      <c r="CPJ1" s="669"/>
      <c r="CPK1" s="669"/>
      <c r="CPL1" s="669"/>
      <c r="CPM1" s="671"/>
      <c r="CPN1" s="550"/>
      <c r="CPO1" s="551"/>
      <c r="CPP1" s="669"/>
      <c r="CPQ1" s="669"/>
      <c r="CPR1" s="669"/>
      <c r="CPS1" s="669"/>
      <c r="CPT1" s="669"/>
      <c r="CPU1" s="669"/>
      <c r="CPV1" s="669"/>
      <c r="CPW1" s="669"/>
      <c r="CPX1" s="669"/>
      <c r="CPY1" s="669"/>
      <c r="CPZ1" s="669"/>
      <c r="CQA1" s="669"/>
      <c r="CQB1" s="669"/>
      <c r="CQC1" s="669"/>
      <c r="CQD1" s="670"/>
      <c r="CQE1" s="669"/>
      <c r="CQF1" s="669"/>
      <c r="CQG1" s="669"/>
      <c r="CQH1" s="671"/>
      <c r="CQI1" s="550"/>
      <c r="CQJ1" s="551"/>
      <c r="CQK1" s="669"/>
      <c r="CQL1" s="669"/>
      <c r="CQM1" s="669"/>
      <c r="CQN1" s="669"/>
      <c r="CQO1" s="669"/>
      <c r="CQP1" s="669"/>
      <c r="CQQ1" s="669"/>
      <c r="CQR1" s="669"/>
      <c r="CQS1" s="669"/>
      <c r="CQT1" s="669"/>
      <c r="CQU1" s="669"/>
      <c r="CQV1" s="669"/>
      <c r="CQW1" s="669"/>
      <c r="CQX1" s="669"/>
      <c r="CQY1" s="670"/>
      <c r="CQZ1" s="669"/>
      <c r="CRA1" s="669"/>
      <c r="CRB1" s="669"/>
      <c r="CRC1" s="671"/>
      <c r="CRD1" s="550"/>
      <c r="CRE1" s="551"/>
      <c r="CRF1" s="669"/>
      <c r="CRG1" s="669"/>
      <c r="CRH1" s="669"/>
      <c r="CRI1" s="669"/>
      <c r="CRJ1" s="669"/>
      <c r="CRK1" s="669"/>
      <c r="CRL1" s="669"/>
      <c r="CRM1" s="669"/>
      <c r="CRN1" s="669"/>
      <c r="CRO1" s="669"/>
      <c r="CRP1" s="669"/>
      <c r="CRQ1" s="669"/>
      <c r="CRR1" s="669"/>
      <c r="CRS1" s="669"/>
      <c r="CRT1" s="670"/>
      <c r="CRU1" s="669"/>
      <c r="CRV1" s="669"/>
      <c r="CRW1" s="669"/>
      <c r="CRX1" s="671"/>
      <c r="CRY1" s="550"/>
      <c r="CRZ1" s="551"/>
      <c r="CSA1" s="669"/>
      <c r="CSB1" s="669"/>
      <c r="CSC1" s="669"/>
      <c r="CSD1" s="669"/>
      <c r="CSE1" s="669"/>
      <c r="CSF1" s="669"/>
      <c r="CSG1" s="669"/>
      <c r="CSH1" s="669"/>
      <c r="CSI1" s="669"/>
      <c r="CSJ1" s="669"/>
      <c r="CSK1" s="669"/>
      <c r="CSL1" s="669"/>
      <c r="CSM1" s="669"/>
      <c r="CSN1" s="669"/>
      <c r="CSO1" s="670"/>
      <c r="CSP1" s="669"/>
      <c r="CSQ1" s="669"/>
      <c r="CSR1" s="669"/>
      <c r="CSS1" s="671"/>
      <c r="CST1" s="550"/>
      <c r="CSU1" s="551"/>
      <c r="CSV1" s="669"/>
      <c r="CSW1" s="669"/>
      <c r="CSX1" s="669"/>
      <c r="CSY1" s="669"/>
      <c r="CSZ1" s="669"/>
      <c r="CTA1" s="669"/>
      <c r="CTB1" s="669"/>
      <c r="CTC1" s="669"/>
      <c r="CTD1" s="669"/>
      <c r="CTE1" s="669"/>
      <c r="CTF1" s="669"/>
      <c r="CTG1" s="669"/>
      <c r="CTH1" s="669"/>
      <c r="CTI1" s="669"/>
      <c r="CTJ1" s="670"/>
      <c r="CTK1" s="669"/>
      <c r="CTL1" s="669"/>
      <c r="CTM1" s="669"/>
      <c r="CTN1" s="671"/>
      <c r="CTO1" s="550"/>
      <c r="CTP1" s="551"/>
      <c r="CTQ1" s="669"/>
      <c r="CTR1" s="669"/>
      <c r="CTS1" s="669"/>
      <c r="CTT1" s="669"/>
      <c r="CTU1" s="669"/>
      <c r="CTV1" s="669"/>
      <c r="CTW1" s="669"/>
      <c r="CTX1" s="669"/>
      <c r="CTY1" s="669"/>
      <c r="CTZ1" s="669"/>
      <c r="CUA1" s="669"/>
      <c r="CUB1" s="669"/>
      <c r="CUC1" s="669"/>
      <c r="CUD1" s="669"/>
      <c r="CUE1" s="670"/>
      <c r="CUF1" s="669"/>
      <c r="CUG1" s="669"/>
      <c r="CUH1" s="669"/>
      <c r="CUI1" s="671"/>
      <c r="CUJ1" s="550"/>
      <c r="CUK1" s="551"/>
      <c r="CUL1" s="669"/>
      <c r="CUM1" s="669"/>
      <c r="CUN1" s="669"/>
      <c r="CUO1" s="669"/>
      <c r="CUP1" s="669"/>
      <c r="CUQ1" s="669"/>
      <c r="CUR1" s="669"/>
      <c r="CUS1" s="669"/>
      <c r="CUT1" s="669"/>
      <c r="CUU1" s="669"/>
      <c r="CUV1" s="669"/>
      <c r="CUW1" s="669"/>
      <c r="CUX1" s="669"/>
      <c r="CUY1" s="669"/>
      <c r="CUZ1" s="670"/>
      <c r="CVA1" s="669"/>
      <c r="CVB1" s="669"/>
      <c r="CVC1" s="669"/>
      <c r="CVD1" s="671"/>
      <c r="CVE1" s="550"/>
      <c r="CVF1" s="551"/>
      <c r="CVG1" s="669"/>
      <c r="CVH1" s="669"/>
      <c r="CVI1" s="669"/>
      <c r="CVJ1" s="669"/>
      <c r="CVK1" s="669"/>
      <c r="CVL1" s="669"/>
      <c r="CVM1" s="669"/>
      <c r="CVN1" s="669"/>
      <c r="CVO1" s="669"/>
      <c r="CVP1" s="669"/>
      <c r="CVQ1" s="669"/>
      <c r="CVR1" s="669"/>
      <c r="CVS1" s="669"/>
      <c r="CVT1" s="669"/>
      <c r="CVU1" s="670"/>
      <c r="CVV1" s="669"/>
      <c r="CVW1" s="669"/>
      <c r="CVX1" s="669"/>
      <c r="CVY1" s="671"/>
      <c r="CVZ1" s="550"/>
      <c r="CWA1" s="551"/>
      <c r="CWB1" s="669"/>
      <c r="CWC1" s="669"/>
      <c r="CWD1" s="669"/>
      <c r="CWE1" s="669"/>
      <c r="CWF1" s="669"/>
      <c r="CWG1" s="669"/>
      <c r="CWH1" s="669"/>
      <c r="CWI1" s="669"/>
      <c r="CWJ1" s="669"/>
      <c r="CWK1" s="669"/>
      <c r="CWL1" s="669"/>
      <c r="CWM1" s="669"/>
      <c r="CWN1" s="669"/>
      <c r="CWO1" s="669"/>
      <c r="CWP1" s="670"/>
      <c r="CWQ1" s="669"/>
      <c r="CWR1" s="669"/>
      <c r="CWS1" s="669"/>
      <c r="CWT1" s="671"/>
      <c r="CWU1" s="550"/>
      <c r="CWV1" s="551"/>
      <c r="CWW1" s="669"/>
      <c r="CWX1" s="669"/>
      <c r="CWY1" s="669"/>
      <c r="CWZ1" s="669"/>
      <c r="CXA1" s="669"/>
      <c r="CXB1" s="669"/>
      <c r="CXC1" s="669"/>
      <c r="CXD1" s="669"/>
      <c r="CXE1" s="669"/>
      <c r="CXF1" s="669"/>
      <c r="CXG1" s="669"/>
      <c r="CXH1" s="669"/>
      <c r="CXI1" s="669"/>
      <c r="CXJ1" s="669"/>
      <c r="CXK1" s="670"/>
      <c r="CXL1" s="669"/>
      <c r="CXM1" s="669"/>
      <c r="CXN1" s="669"/>
      <c r="CXO1" s="671"/>
      <c r="CXP1" s="550"/>
      <c r="CXQ1" s="551"/>
      <c r="CXR1" s="669"/>
      <c r="CXS1" s="669"/>
      <c r="CXT1" s="669"/>
      <c r="CXU1" s="669"/>
      <c r="CXV1" s="669"/>
      <c r="CXW1" s="669"/>
      <c r="CXX1" s="669"/>
      <c r="CXY1" s="669"/>
      <c r="CXZ1" s="669"/>
      <c r="CYA1" s="669"/>
      <c r="CYB1" s="669"/>
      <c r="CYC1" s="669"/>
      <c r="CYD1" s="669"/>
      <c r="CYE1" s="669"/>
      <c r="CYF1" s="670"/>
      <c r="CYG1" s="669"/>
      <c r="CYH1" s="669"/>
      <c r="CYI1" s="669"/>
      <c r="CYJ1" s="671"/>
      <c r="CYK1" s="550"/>
      <c r="CYL1" s="551"/>
      <c r="CYM1" s="669"/>
      <c r="CYN1" s="669"/>
      <c r="CYO1" s="669"/>
      <c r="CYP1" s="669"/>
      <c r="CYQ1" s="669"/>
      <c r="CYR1" s="669"/>
      <c r="CYS1" s="669"/>
      <c r="CYT1" s="669"/>
      <c r="CYU1" s="669"/>
      <c r="CYV1" s="669"/>
      <c r="CYW1" s="669"/>
      <c r="CYX1" s="669"/>
      <c r="CYY1" s="669"/>
      <c r="CYZ1" s="669"/>
      <c r="CZA1" s="670"/>
      <c r="CZB1" s="669"/>
      <c r="CZC1" s="669"/>
      <c r="CZD1" s="669"/>
      <c r="CZE1" s="671"/>
      <c r="CZF1" s="550"/>
      <c r="CZG1" s="551"/>
      <c r="CZH1" s="669"/>
      <c r="CZI1" s="669"/>
      <c r="CZJ1" s="669"/>
      <c r="CZK1" s="669"/>
      <c r="CZL1" s="669"/>
      <c r="CZM1" s="669"/>
      <c r="CZN1" s="669"/>
      <c r="CZO1" s="669"/>
      <c r="CZP1" s="669"/>
      <c r="CZQ1" s="669"/>
      <c r="CZR1" s="669"/>
      <c r="CZS1" s="669"/>
      <c r="CZT1" s="669"/>
      <c r="CZU1" s="669"/>
      <c r="CZV1" s="670"/>
      <c r="CZW1" s="669"/>
      <c r="CZX1" s="669"/>
      <c r="CZY1" s="669"/>
      <c r="CZZ1" s="671"/>
      <c r="DAA1" s="550"/>
      <c r="DAB1" s="551"/>
      <c r="DAC1" s="669"/>
      <c r="DAD1" s="669"/>
      <c r="DAE1" s="669"/>
      <c r="DAF1" s="669"/>
      <c r="DAG1" s="669"/>
      <c r="DAH1" s="669"/>
      <c r="DAI1" s="669"/>
      <c r="DAJ1" s="669"/>
      <c r="DAK1" s="669"/>
      <c r="DAL1" s="669"/>
      <c r="DAM1" s="669"/>
      <c r="DAN1" s="669"/>
      <c r="DAO1" s="669"/>
      <c r="DAP1" s="669"/>
      <c r="DAQ1" s="670"/>
      <c r="DAR1" s="669"/>
      <c r="DAS1" s="669"/>
      <c r="DAT1" s="669"/>
      <c r="DAU1" s="671"/>
      <c r="DAV1" s="550"/>
      <c r="DAW1" s="551"/>
      <c r="DAX1" s="669"/>
      <c r="DAY1" s="669"/>
      <c r="DAZ1" s="669"/>
      <c r="DBA1" s="669"/>
      <c r="DBB1" s="669"/>
      <c r="DBC1" s="669"/>
      <c r="DBD1" s="669"/>
      <c r="DBE1" s="669"/>
      <c r="DBF1" s="669"/>
      <c r="DBG1" s="669"/>
      <c r="DBH1" s="669"/>
      <c r="DBI1" s="669"/>
      <c r="DBJ1" s="669"/>
      <c r="DBK1" s="669"/>
      <c r="DBL1" s="670"/>
      <c r="DBM1" s="669"/>
      <c r="DBN1" s="669"/>
      <c r="DBO1" s="669"/>
      <c r="DBP1" s="671"/>
      <c r="DBQ1" s="550"/>
      <c r="DBR1" s="551"/>
      <c r="DBS1" s="669"/>
      <c r="DBT1" s="669"/>
      <c r="DBU1" s="669"/>
      <c r="DBV1" s="669"/>
      <c r="DBW1" s="669"/>
      <c r="DBX1" s="669"/>
      <c r="DBY1" s="669"/>
      <c r="DBZ1" s="669"/>
      <c r="DCA1" s="669"/>
      <c r="DCB1" s="669"/>
      <c r="DCC1" s="669"/>
      <c r="DCD1" s="669"/>
      <c r="DCE1" s="669"/>
      <c r="DCF1" s="669"/>
      <c r="DCG1" s="670"/>
      <c r="DCH1" s="669"/>
      <c r="DCI1" s="669"/>
      <c r="DCJ1" s="669"/>
      <c r="DCK1" s="671"/>
      <c r="DCL1" s="550"/>
      <c r="DCM1" s="551"/>
      <c r="DCN1" s="669"/>
      <c r="DCO1" s="669"/>
      <c r="DCP1" s="669"/>
      <c r="DCQ1" s="669"/>
      <c r="DCR1" s="669"/>
      <c r="DCS1" s="669"/>
      <c r="DCT1" s="669"/>
      <c r="DCU1" s="669"/>
      <c r="DCV1" s="669"/>
      <c r="DCW1" s="669"/>
      <c r="DCX1" s="669"/>
      <c r="DCY1" s="669"/>
      <c r="DCZ1" s="669"/>
      <c r="DDA1" s="669"/>
      <c r="DDB1" s="670"/>
      <c r="DDC1" s="669"/>
      <c r="DDD1" s="669"/>
      <c r="DDE1" s="669"/>
      <c r="DDF1" s="671"/>
      <c r="DDG1" s="550"/>
      <c r="DDH1" s="551"/>
      <c r="DDI1" s="669"/>
      <c r="DDJ1" s="669"/>
      <c r="DDK1" s="669"/>
      <c r="DDL1" s="669"/>
      <c r="DDM1" s="669"/>
      <c r="DDN1" s="669"/>
      <c r="DDO1" s="669"/>
      <c r="DDP1" s="669"/>
      <c r="DDQ1" s="669"/>
      <c r="DDR1" s="669"/>
      <c r="DDS1" s="669"/>
      <c r="DDT1" s="669"/>
      <c r="DDU1" s="669"/>
      <c r="DDV1" s="669"/>
      <c r="DDW1" s="670"/>
      <c r="DDX1" s="669"/>
      <c r="DDY1" s="669"/>
      <c r="DDZ1" s="669"/>
      <c r="DEA1" s="671"/>
      <c r="DEB1" s="550"/>
      <c r="DEC1" s="551"/>
      <c r="DED1" s="669"/>
      <c r="DEE1" s="669"/>
      <c r="DEF1" s="669"/>
      <c r="DEG1" s="669"/>
      <c r="DEH1" s="669"/>
      <c r="DEI1" s="669"/>
      <c r="DEJ1" s="669"/>
      <c r="DEK1" s="669"/>
      <c r="DEL1" s="669"/>
      <c r="DEM1" s="669"/>
      <c r="DEN1" s="669"/>
      <c r="DEO1" s="669"/>
      <c r="DEP1" s="669"/>
      <c r="DEQ1" s="669"/>
      <c r="DER1" s="670"/>
      <c r="DES1" s="669"/>
      <c r="DET1" s="669"/>
      <c r="DEU1" s="669"/>
      <c r="DEV1" s="671"/>
      <c r="DEW1" s="550"/>
      <c r="DEX1" s="551"/>
      <c r="DEY1" s="669"/>
      <c r="DEZ1" s="669"/>
      <c r="DFA1" s="669"/>
      <c r="DFB1" s="669"/>
      <c r="DFC1" s="669"/>
      <c r="DFD1" s="669"/>
      <c r="DFE1" s="669"/>
      <c r="DFF1" s="669"/>
      <c r="DFG1" s="669"/>
      <c r="DFH1" s="669"/>
      <c r="DFI1" s="669"/>
      <c r="DFJ1" s="669"/>
      <c r="DFK1" s="669"/>
      <c r="DFL1" s="669"/>
      <c r="DFM1" s="670"/>
      <c r="DFN1" s="669"/>
      <c r="DFO1" s="669"/>
      <c r="DFP1" s="669"/>
      <c r="DFQ1" s="671"/>
      <c r="DFR1" s="550"/>
      <c r="DFS1" s="551"/>
      <c r="DFT1" s="669"/>
      <c r="DFU1" s="669"/>
      <c r="DFV1" s="669"/>
      <c r="DFW1" s="669"/>
      <c r="DFX1" s="669"/>
      <c r="DFY1" s="669"/>
      <c r="DFZ1" s="669"/>
      <c r="DGA1" s="669"/>
      <c r="DGB1" s="669"/>
      <c r="DGC1" s="669"/>
      <c r="DGD1" s="669"/>
      <c r="DGE1" s="669"/>
      <c r="DGF1" s="669"/>
      <c r="DGG1" s="669"/>
      <c r="DGH1" s="670"/>
      <c r="DGI1" s="669"/>
      <c r="DGJ1" s="669"/>
      <c r="DGK1" s="669"/>
      <c r="DGL1" s="671"/>
      <c r="DGM1" s="550"/>
      <c r="DGN1" s="551"/>
      <c r="DGO1" s="669"/>
      <c r="DGP1" s="669"/>
      <c r="DGQ1" s="669"/>
      <c r="DGR1" s="669"/>
      <c r="DGS1" s="669"/>
      <c r="DGT1" s="669"/>
      <c r="DGU1" s="669"/>
      <c r="DGV1" s="669"/>
      <c r="DGW1" s="669"/>
      <c r="DGX1" s="669"/>
      <c r="DGY1" s="669"/>
      <c r="DGZ1" s="669"/>
      <c r="DHA1" s="669"/>
      <c r="DHB1" s="669"/>
      <c r="DHC1" s="670"/>
      <c r="DHD1" s="669"/>
      <c r="DHE1" s="669"/>
      <c r="DHF1" s="669"/>
      <c r="DHG1" s="671"/>
      <c r="DHH1" s="550"/>
      <c r="DHI1" s="551"/>
      <c r="DHJ1" s="669"/>
      <c r="DHK1" s="669"/>
      <c r="DHL1" s="669"/>
      <c r="DHM1" s="669"/>
      <c r="DHN1" s="669"/>
      <c r="DHO1" s="669"/>
      <c r="DHP1" s="669"/>
      <c r="DHQ1" s="669"/>
      <c r="DHR1" s="669"/>
      <c r="DHS1" s="669"/>
      <c r="DHT1" s="669"/>
      <c r="DHU1" s="669"/>
      <c r="DHV1" s="669"/>
      <c r="DHW1" s="669"/>
      <c r="DHX1" s="670"/>
      <c r="DHY1" s="669"/>
      <c r="DHZ1" s="669"/>
      <c r="DIA1" s="669"/>
      <c r="DIB1" s="671"/>
      <c r="DIC1" s="550"/>
      <c r="DID1" s="551"/>
      <c r="DIE1" s="669"/>
      <c r="DIF1" s="669"/>
      <c r="DIG1" s="669"/>
      <c r="DIH1" s="669"/>
      <c r="DII1" s="669"/>
      <c r="DIJ1" s="669"/>
      <c r="DIK1" s="669"/>
      <c r="DIL1" s="669"/>
      <c r="DIM1" s="669"/>
      <c r="DIN1" s="669"/>
      <c r="DIO1" s="669"/>
      <c r="DIP1" s="669"/>
      <c r="DIQ1" s="669"/>
      <c r="DIR1" s="669"/>
      <c r="DIS1" s="670"/>
      <c r="DIT1" s="669"/>
      <c r="DIU1" s="669"/>
      <c r="DIV1" s="669"/>
      <c r="DIW1" s="671"/>
      <c r="DIX1" s="550"/>
      <c r="DIY1" s="551"/>
      <c r="DIZ1" s="669"/>
      <c r="DJA1" s="669"/>
      <c r="DJB1" s="669"/>
      <c r="DJC1" s="669"/>
      <c r="DJD1" s="669"/>
      <c r="DJE1" s="669"/>
      <c r="DJF1" s="669"/>
      <c r="DJG1" s="669"/>
      <c r="DJH1" s="669"/>
      <c r="DJI1" s="669"/>
      <c r="DJJ1" s="669"/>
      <c r="DJK1" s="669"/>
      <c r="DJL1" s="669"/>
      <c r="DJM1" s="669"/>
      <c r="DJN1" s="670"/>
      <c r="DJO1" s="669"/>
      <c r="DJP1" s="669"/>
      <c r="DJQ1" s="669"/>
      <c r="DJR1" s="671"/>
      <c r="DJS1" s="550"/>
      <c r="DJT1" s="551"/>
      <c r="DJU1" s="669"/>
      <c r="DJV1" s="669"/>
      <c r="DJW1" s="669"/>
      <c r="DJX1" s="669"/>
      <c r="DJY1" s="669"/>
      <c r="DJZ1" s="669"/>
      <c r="DKA1" s="669"/>
      <c r="DKB1" s="669"/>
      <c r="DKC1" s="669"/>
      <c r="DKD1" s="669"/>
      <c r="DKE1" s="669"/>
      <c r="DKF1" s="669"/>
      <c r="DKG1" s="669"/>
      <c r="DKH1" s="669"/>
      <c r="DKI1" s="670"/>
      <c r="DKJ1" s="669"/>
      <c r="DKK1" s="669"/>
      <c r="DKL1" s="669"/>
      <c r="DKM1" s="671"/>
      <c r="DKN1" s="550"/>
      <c r="DKO1" s="551"/>
      <c r="DKP1" s="669"/>
      <c r="DKQ1" s="669"/>
      <c r="DKR1" s="669"/>
      <c r="DKS1" s="669"/>
      <c r="DKT1" s="669"/>
      <c r="DKU1" s="669"/>
      <c r="DKV1" s="669"/>
      <c r="DKW1" s="669"/>
      <c r="DKX1" s="669"/>
      <c r="DKY1" s="669"/>
      <c r="DKZ1" s="669"/>
      <c r="DLA1" s="669"/>
      <c r="DLB1" s="669"/>
      <c r="DLC1" s="669"/>
      <c r="DLD1" s="670"/>
      <c r="DLE1" s="669"/>
      <c r="DLF1" s="669"/>
      <c r="DLG1" s="669"/>
      <c r="DLH1" s="671"/>
      <c r="DLI1" s="550"/>
      <c r="DLJ1" s="551"/>
      <c r="DLK1" s="669"/>
      <c r="DLL1" s="669"/>
      <c r="DLM1" s="669"/>
      <c r="DLN1" s="669"/>
      <c r="DLO1" s="669"/>
      <c r="DLP1" s="669"/>
      <c r="DLQ1" s="669"/>
      <c r="DLR1" s="669"/>
      <c r="DLS1" s="669"/>
      <c r="DLT1" s="669"/>
      <c r="DLU1" s="669"/>
      <c r="DLV1" s="669"/>
      <c r="DLW1" s="669"/>
      <c r="DLX1" s="669"/>
      <c r="DLY1" s="670"/>
      <c r="DLZ1" s="669"/>
      <c r="DMA1" s="669"/>
      <c r="DMB1" s="669"/>
      <c r="DMC1" s="671"/>
      <c r="DMD1" s="550"/>
      <c r="DME1" s="551"/>
      <c r="DMF1" s="669"/>
      <c r="DMG1" s="669"/>
      <c r="DMH1" s="669"/>
      <c r="DMI1" s="669"/>
      <c r="DMJ1" s="669"/>
      <c r="DMK1" s="669"/>
      <c r="DML1" s="669"/>
      <c r="DMM1" s="669"/>
      <c r="DMN1" s="669"/>
      <c r="DMO1" s="669"/>
      <c r="DMP1" s="669"/>
      <c r="DMQ1" s="669"/>
      <c r="DMR1" s="669"/>
      <c r="DMS1" s="669"/>
      <c r="DMT1" s="670"/>
      <c r="DMU1" s="669"/>
      <c r="DMV1" s="669"/>
      <c r="DMW1" s="669"/>
      <c r="DMX1" s="671"/>
      <c r="DMY1" s="550"/>
      <c r="DMZ1" s="551"/>
      <c r="DNA1" s="669"/>
      <c r="DNB1" s="669"/>
      <c r="DNC1" s="669"/>
      <c r="DND1" s="669"/>
      <c r="DNE1" s="669"/>
      <c r="DNF1" s="669"/>
      <c r="DNG1" s="669"/>
      <c r="DNH1" s="669"/>
      <c r="DNI1" s="669"/>
      <c r="DNJ1" s="669"/>
      <c r="DNK1" s="669"/>
      <c r="DNL1" s="669"/>
      <c r="DNM1" s="669"/>
      <c r="DNN1" s="669"/>
      <c r="DNO1" s="670"/>
      <c r="DNP1" s="669"/>
      <c r="DNQ1" s="669"/>
      <c r="DNR1" s="669"/>
      <c r="DNS1" s="671"/>
      <c r="DNT1" s="550"/>
      <c r="DNU1" s="551"/>
      <c r="DNV1" s="669"/>
      <c r="DNW1" s="669"/>
      <c r="DNX1" s="669"/>
      <c r="DNY1" s="669"/>
      <c r="DNZ1" s="669"/>
      <c r="DOA1" s="669"/>
      <c r="DOB1" s="669"/>
      <c r="DOC1" s="669"/>
      <c r="DOD1" s="669"/>
      <c r="DOE1" s="669"/>
      <c r="DOF1" s="669"/>
      <c r="DOG1" s="669"/>
      <c r="DOH1" s="669"/>
      <c r="DOI1" s="669"/>
      <c r="DOJ1" s="670"/>
      <c r="DOK1" s="669"/>
      <c r="DOL1" s="669"/>
      <c r="DOM1" s="669"/>
      <c r="DON1" s="671"/>
      <c r="DOO1" s="550"/>
      <c r="DOP1" s="551"/>
      <c r="DOQ1" s="669"/>
      <c r="DOR1" s="669"/>
      <c r="DOS1" s="669"/>
      <c r="DOT1" s="669"/>
      <c r="DOU1" s="669"/>
      <c r="DOV1" s="669"/>
      <c r="DOW1" s="669"/>
      <c r="DOX1" s="669"/>
      <c r="DOY1" s="669"/>
      <c r="DOZ1" s="669"/>
      <c r="DPA1" s="669"/>
      <c r="DPB1" s="669"/>
      <c r="DPC1" s="669"/>
      <c r="DPD1" s="669"/>
      <c r="DPE1" s="670"/>
      <c r="DPF1" s="669"/>
      <c r="DPG1" s="669"/>
      <c r="DPH1" s="669"/>
      <c r="DPI1" s="671"/>
      <c r="DPJ1" s="550"/>
      <c r="DPK1" s="551"/>
      <c r="DPL1" s="669"/>
      <c r="DPM1" s="669"/>
      <c r="DPN1" s="669"/>
      <c r="DPO1" s="669"/>
      <c r="DPP1" s="669"/>
      <c r="DPQ1" s="669"/>
      <c r="DPR1" s="669"/>
      <c r="DPS1" s="669"/>
      <c r="DPT1" s="669"/>
      <c r="DPU1" s="669"/>
      <c r="DPV1" s="669"/>
      <c r="DPW1" s="669"/>
      <c r="DPX1" s="669"/>
      <c r="DPY1" s="669"/>
      <c r="DPZ1" s="670"/>
      <c r="DQA1" s="669"/>
      <c r="DQB1" s="669"/>
      <c r="DQC1" s="669"/>
      <c r="DQD1" s="671"/>
      <c r="DQE1" s="550"/>
      <c r="DQF1" s="551"/>
      <c r="DQG1" s="669"/>
      <c r="DQH1" s="669"/>
      <c r="DQI1" s="669"/>
      <c r="DQJ1" s="669"/>
      <c r="DQK1" s="669"/>
      <c r="DQL1" s="669"/>
      <c r="DQM1" s="669"/>
      <c r="DQN1" s="669"/>
      <c r="DQO1" s="669"/>
      <c r="DQP1" s="669"/>
      <c r="DQQ1" s="669"/>
      <c r="DQR1" s="669"/>
      <c r="DQS1" s="669"/>
      <c r="DQT1" s="669"/>
      <c r="DQU1" s="670"/>
      <c r="DQV1" s="669"/>
      <c r="DQW1" s="669"/>
      <c r="DQX1" s="669"/>
      <c r="DQY1" s="671"/>
      <c r="DQZ1" s="550"/>
      <c r="DRA1" s="551"/>
      <c r="DRB1" s="669"/>
      <c r="DRC1" s="669"/>
      <c r="DRD1" s="669"/>
      <c r="DRE1" s="669"/>
      <c r="DRF1" s="669"/>
      <c r="DRG1" s="669"/>
      <c r="DRH1" s="669"/>
      <c r="DRI1" s="669"/>
      <c r="DRJ1" s="669"/>
      <c r="DRK1" s="669"/>
      <c r="DRL1" s="669"/>
      <c r="DRM1" s="669"/>
      <c r="DRN1" s="669"/>
      <c r="DRO1" s="669"/>
      <c r="DRP1" s="670"/>
      <c r="DRQ1" s="669"/>
      <c r="DRR1" s="669"/>
      <c r="DRS1" s="669"/>
      <c r="DRT1" s="671"/>
      <c r="DRU1" s="550"/>
      <c r="DRV1" s="551"/>
      <c r="DRW1" s="669"/>
      <c r="DRX1" s="669"/>
      <c r="DRY1" s="669"/>
      <c r="DRZ1" s="669"/>
      <c r="DSA1" s="669"/>
      <c r="DSB1" s="669"/>
      <c r="DSC1" s="669"/>
      <c r="DSD1" s="669"/>
      <c r="DSE1" s="669"/>
      <c r="DSF1" s="669"/>
      <c r="DSG1" s="669"/>
      <c r="DSH1" s="669"/>
      <c r="DSI1" s="669"/>
      <c r="DSJ1" s="669"/>
      <c r="DSK1" s="670"/>
      <c r="DSL1" s="669"/>
      <c r="DSM1" s="669"/>
      <c r="DSN1" s="669"/>
      <c r="DSO1" s="671"/>
      <c r="DSP1" s="550"/>
      <c r="DSQ1" s="551"/>
      <c r="DSR1" s="669"/>
      <c r="DSS1" s="669"/>
      <c r="DST1" s="669"/>
      <c r="DSU1" s="669"/>
      <c r="DSV1" s="669"/>
      <c r="DSW1" s="669"/>
      <c r="DSX1" s="669"/>
      <c r="DSY1" s="669"/>
      <c r="DSZ1" s="669"/>
      <c r="DTA1" s="669"/>
      <c r="DTB1" s="669"/>
      <c r="DTC1" s="669"/>
      <c r="DTD1" s="669"/>
      <c r="DTE1" s="669"/>
      <c r="DTF1" s="670"/>
      <c r="DTG1" s="669"/>
      <c r="DTH1" s="669"/>
      <c r="DTI1" s="669"/>
      <c r="DTJ1" s="671"/>
      <c r="DTK1" s="550"/>
      <c r="DTL1" s="551"/>
      <c r="DTM1" s="669"/>
      <c r="DTN1" s="669"/>
      <c r="DTO1" s="669"/>
      <c r="DTP1" s="669"/>
      <c r="DTQ1" s="669"/>
      <c r="DTR1" s="669"/>
      <c r="DTS1" s="669"/>
      <c r="DTT1" s="669"/>
      <c r="DTU1" s="669"/>
      <c r="DTV1" s="669"/>
      <c r="DTW1" s="669"/>
      <c r="DTX1" s="669"/>
      <c r="DTY1" s="669"/>
      <c r="DTZ1" s="669"/>
      <c r="DUA1" s="670"/>
      <c r="DUB1" s="669"/>
      <c r="DUC1" s="669"/>
      <c r="DUD1" s="669"/>
      <c r="DUE1" s="671"/>
      <c r="DUF1" s="550"/>
      <c r="DUG1" s="551"/>
      <c r="DUH1" s="669"/>
      <c r="DUI1" s="669"/>
      <c r="DUJ1" s="669"/>
      <c r="DUK1" s="669"/>
      <c r="DUL1" s="669"/>
      <c r="DUM1" s="669"/>
      <c r="DUN1" s="669"/>
      <c r="DUO1" s="669"/>
      <c r="DUP1" s="669"/>
      <c r="DUQ1" s="669"/>
      <c r="DUR1" s="669"/>
      <c r="DUS1" s="669"/>
      <c r="DUT1" s="669"/>
      <c r="DUU1" s="669"/>
      <c r="DUV1" s="670"/>
      <c r="DUW1" s="669"/>
      <c r="DUX1" s="669"/>
      <c r="DUY1" s="669"/>
      <c r="DUZ1" s="671"/>
      <c r="DVA1" s="550"/>
      <c r="DVB1" s="551"/>
      <c r="DVC1" s="669"/>
      <c r="DVD1" s="669"/>
      <c r="DVE1" s="669"/>
      <c r="DVF1" s="669"/>
      <c r="DVG1" s="669"/>
      <c r="DVH1" s="669"/>
      <c r="DVI1" s="669"/>
      <c r="DVJ1" s="669"/>
      <c r="DVK1" s="669"/>
      <c r="DVL1" s="669"/>
      <c r="DVM1" s="669"/>
      <c r="DVN1" s="669"/>
      <c r="DVO1" s="669"/>
      <c r="DVP1" s="669"/>
      <c r="DVQ1" s="670"/>
      <c r="DVR1" s="669"/>
      <c r="DVS1" s="669"/>
      <c r="DVT1" s="669"/>
      <c r="DVU1" s="671"/>
      <c r="DVV1" s="550"/>
      <c r="DVW1" s="551"/>
      <c r="DVX1" s="669"/>
      <c r="DVY1" s="669"/>
      <c r="DVZ1" s="669"/>
      <c r="DWA1" s="669"/>
      <c r="DWB1" s="669"/>
      <c r="DWC1" s="669"/>
      <c r="DWD1" s="669"/>
      <c r="DWE1" s="669"/>
      <c r="DWF1" s="669"/>
      <c r="DWG1" s="669"/>
      <c r="DWH1" s="669"/>
      <c r="DWI1" s="669"/>
      <c r="DWJ1" s="669"/>
      <c r="DWK1" s="669"/>
      <c r="DWL1" s="670"/>
      <c r="DWM1" s="669"/>
      <c r="DWN1" s="669"/>
      <c r="DWO1" s="669"/>
      <c r="DWP1" s="671"/>
      <c r="DWQ1" s="550"/>
      <c r="DWR1" s="551"/>
      <c r="DWS1" s="669"/>
      <c r="DWT1" s="669"/>
      <c r="DWU1" s="669"/>
      <c r="DWV1" s="669"/>
      <c r="DWW1" s="669"/>
      <c r="DWX1" s="669"/>
      <c r="DWY1" s="669"/>
      <c r="DWZ1" s="669"/>
      <c r="DXA1" s="669"/>
      <c r="DXB1" s="669"/>
      <c r="DXC1" s="669"/>
      <c r="DXD1" s="669"/>
      <c r="DXE1" s="669"/>
      <c r="DXF1" s="669"/>
      <c r="DXG1" s="670"/>
      <c r="DXH1" s="669"/>
      <c r="DXI1" s="669"/>
      <c r="DXJ1" s="669"/>
      <c r="DXK1" s="671"/>
      <c r="DXL1" s="550"/>
      <c r="DXM1" s="551"/>
      <c r="DXN1" s="669"/>
      <c r="DXO1" s="669"/>
      <c r="DXP1" s="669"/>
      <c r="DXQ1" s="669"/>
      <c r="DXR1" s="669"/>
      <c r="DXS1" s="669"/>
      <c r="DXT1" s="669"/>
      <c r="DXU1" s="669"/>
      <c r="DXV1" s="669"/>
      <c r="DXW1" s="669"/>
      <c r="DXX1" s="669"/>
      <c r="DXY1" s="669"/>
      <c r="DXZ1" s="669"/>
      <c r="DYA1" s="669"/>
      <c r="DYB1" s="670"/>
      <c r="DYC1" s="669"/>
      <c r="DYD1" s="669"/>
      <c r="DYE1" s="669"/>
      <c r="DYF1" s="671"/>
      <c r="DYG1" s="550"/>
      <c r="DYH1" s="551"/>
      <c r="DYI1" s="669"/>
      <c r="DYJ1" s="669"/>
      <c r="DYK1" s="669"/>
      <c r="DYL1" s="669"/>
      <c r="DYM1" s="669"/>
      <c r="DYN1" s="669"/>
      <c r="DYO1" s="669"/>
      <c r="DYP1" s="669"/>
      <c r="DYQ1" s="669"/>
      <c r="DYR1" s="669"/>
      <c r="DYS1" s="669"/>
      <c r="DYT1" s="669"/>
      <c r="DYU1" s="669"/>
      <c r="DYV1" s="669"/>
      <c r="DYW1" s="670"/>
      <c r="DYX1" s="669"/>
      <c r="DYY1" s="669"/>
      <c r="DYZ1" s="669"/>
      <c r="DZA1" s="671"/>
      <c r="DZB1" s="550"/>
      <c r="DZC1" s="551"/>
      <c r="DZD1" s="669"/>
      <c r="DZE1" s="669"/>
      <c r="DZF1" s="669"/>
      <c r="DZG1" s="669"/>
      <c r="DZH1" s="669"/>
      <c r="DZI1" s="669"/>
      <c r="DZJ1" s="669"/>
      <c r="DZK1" s="669"/>
      <c r="DZL1" s="669"/>
      <c r="DZM1" s="669"/>
      <c r="DZN1" s="669"/>
      <c r="DZO1" s="669"/>
      <c r="DZP1" s="669"/>
      <c r="DZQ1" s="669"/>
      <c r="DZR1" s="670"/>
      <c r="DZS1" s="669"/>
      <c r="DZT1" s="669"/>
      <c r="DZU1" s="669"/>
      <c r="DZV1" s="671"/>
      <c r="DZW1" s="550"/>
      <c r="DZX1" s="551"/>
      <c r="DZY1" s="669"/>
      <c r="DZZ1" s="669"/>
      <c r="EAA1" s="669"/>
      <c r="EAB1" s="669"/>
      <c r="EAC1" s="669"/>
      <c r="EAD1" s="669"/>
      <c r="EAE1" s="669"/>
      <c r="EAF1" s="669"/>
      <c r="EAG1" s="669"/>
      <c r="EAH1" s="669"/>
      <c r="EAI1" s="669"/>
      <c r="EAJ1" s="669"/>
      <c r="EAK1" s="669"/>
      <c r="EAL1" s="669"/>
      <c r="EAM1" s="670"/>
      <c r="EAN1" s="669"/>
      <c r="EAO1" s="669"/>
      <c r="EAP1" s="669"/>
      <c r="EAQ1" s="671"/>
      <c r="EAR1" s="550"/>
      <c r="EAS1" s="551"/>
      <c r="EAT1" s="669"/>
      <c r="EAU1" s="669"/>
      <c r="EAV1" s="669"/>
      <c r="EAW1" s="669"/>
      <c r="EAX1" s="669"/>
      <c r="EAY1" s="669"/>
      <c r="EAZ1" s="669"/>
      <c r="EBA1" s="669"/>
      <c r="EBB1" s="669"/>
      <c r="EBC1" s="669"/>
      <c r="EBD1" s="669"/>
      <c r="EBE1" s="669"/>
      <c r="EBF1" s="669"/>
      <c r="EBG1" s="669"/>
      <c r="EBH1" s="670"/>
      <c r="EBI1" s="669"/>
      <c r="EBJ1" s="669"/>
      <c r="EBK1" s="669"/>
      <c r="EBL1" s="671"/>
      <c r="EBM1" s="550"/>
      <c r="EBN1" s="551"/>
      <c r="EBO1" s="669"/>
      <c r="EBP1" s="669"/>
      <c r="EBQ1" s="669"/>
      <c r="EBR1" s="669"/>
      <c r="EBS1" s="669"/>
      <c r="EBT1" s="669"/>
      <c r="EBU1" s="669"/>
      <c r="EBV1" s="669"/>
      <c r="EBW1" s="669"/>
      <c r="EBX1" s="669"/>
      <c r="EBY1" s="669"/>
      <c r="EBZ1" s="669"/>
      <c r="ECA1" s="669"/>
      <c r="ECB1" s="669"/>
      <c r="ECC1" s="670"/>
      <c r="ECD1" s="669"/>
      <c r="ECE1" s="669"/>
      <c r="ECF1" s="669"/>
      <c r="ECG1" s="671"/>
      <c r="ECH1" s="550"/>
      <c r="ECI1" s="551"/>
      <c r="ECJ1" s="669"/>
      <c r="ECK1" s="669"/>
      <c r="ECL1" s="669"/>
      <c r="ECM1" s="669"/>
      <c r="ECN1" s="669"/>
      <c r="ECO1" s="669"/>
      <c r="ECP1" s="669"/>
      <c r="ECQ1" s="669"/>
      <c r="ECR1" s="669"/>
      <c r="ECS1" s="669"/>
      <c r="ECT1" s="669"/>
      <c r="ECU1" s="669"/>
      <c r="ECV1" s="669"/>
      <c r="ECW1" s="669"/>
      <c r="ECX1" s="670"/>
      <c r="ECY1" s="669"/>
      <c r="ECZ1" s="669"/>
      <c r="EDA1" s="669"/>
      <c r="EDB1" s="671"/>
      <c r="EDC1" s="550"/>
      <c r="EDD1" s="551"/>
      <c r="EDE1" s="669"/>
      <c r="EDF1" s="669"/>
      <c r="EDG1" s="669"/>
      <c r="EDH1" s="669"/>
      <c r="EDI1" s="669"/>
      <c r="EDJ1" s="669"/>
      <c r="EDK1" s="669"/>
      <c r="EDL1" s="669"/>
      <c r="EDM1" s="669"/>
      <c r="EDN1" s="669"/>
      <c r="EDO1" s="669"/>
      <c r="EDP1" s="669"/>
      <c r="EDQ1" s="669"/>
      <c r="EDR1" s="669"/>
      <c r="EDS1" s="670"/>
      <c r="EDT1" s="669"/>
      <c r="EDU1" s="669"/>
      <c r="EDV1" s="669"/>
      <c r="EDW1" s="671"/>
      <c r="EDX1" s="550"/>
      <c r="EDY1" s="551"/>
      <c r="EDZ1" s="669"/>
      <c r="EEA1" s="669"/>
      <c r="EEB1" s="669"/>
      <c r="EEC1" s="669"/>
      <c r="EED1" s="669"/>
      <c r="EEE1" s="669"/>
      <c r="EEF1" s="669"/>
      <c r="EEG1" s="669"/>
      <c r="EEH1" s="669"/>
      <c r="EEI1" s="669"/>
      <c r="EEJ1" s="669"/>
      <c r="EEK1" s="669"/>
      <c r="EEL1" s="669"/>
      <c r="EEM1" s="669"/>
      <c r="EEN1" s="670"/>
      <c r="EEO1" s="669"/>
      <c r="EEP1" s="669"/>
      <c r="EEQ1" s="669"/>
      <c r="EER1" s="671"/>
      <c r="EES1" s="550"/>
      <c r="EET1" s="551"/>
      <c r="EEU1" s="669"/>
      <c r="EEV1" s="669"/>
      <c r="EEW1" s="669"/>
      <c r="EEX1" s="669"/>
      <c r="EEY1" s="669"/>
      <c r="EEZ1" s="669"/>
      <c r="EFA1" s="669"/>
      <c r="EFB1" s="669"/>
      <c r="EFC1" s="669"/>
      <c r="EFD1" s="669"/>
      <c r="EFE1" s="669"/>
      <c r="EFF1" s="669"/>
      <c r="EFG1" s="669"/>
      <c r="EFH1" s="669"/>
      <c r="EFI1" s="670"/>
      <c r="EFJ1" s="669"/>
      <c r="EFK1" s="669"/>
      <c r="EFL1" s="669"/>
      <c r="EFM1" s="671"/>
      <c r="EFN1" s="550"/>
      <c r="EFO1" s="551"/>
      <c r="EFP1" s="669"/>
      <c r="EFQ1" s="669"/>
      <c r="EFR1" s="669"/>
      <c r="EFS1" s="669"/>
      <c r="EFT1" s="669"/>
      <c r="EFU1" s="669"/>
      <c r="EFV1" s="669"/>
      <c r="EFW1" s="669"/>
      <c r="EFX1" s="669"/>
      <c r="EFY1" s="669"/>
      <c r="EFZ1" s="669"/>
      <c r="EGA1" s="669"/>
      <c r="EGB1" s="669"/>
      <c r="EGC1" s="669"/>
      <c r="EGD1" s="670"/>
      <c r="EGE1" s="669"/>
      <c r="EGF1" s="669"/>
      <c r="EGG1" s="669"/>
      <c r="EGH1" s="671"/>
      <c r="EGI1" s="550"/>
      <c r="EGJ1" s="551"/>
      <c r="EGK1" s="669"/>
      <c r="EGL1" s="669"/>
      <c r="EGM1" s="669"/>
      <c r="EGN1" s="669"/>
      <c r="EGO1" s="669"/>
      <c r="EGP1" s="669"/>
      <c r="EGQ1" s="669"/>
      <c r="EGR1" s="669"/>
      <c r="EGS1" s="669"/>
      <c r="EGT1" s="669"/>
      <c r="EGU1" s="669"/>
      <c r="EGV1" s="669"/>
      <c r="EGW1" s="669"/>
      <c r="EGX1" s="669"/>
      <c r="EGY1" s="670"/>
      <c r="EGZ1" s="669"/>
      <c r="EHA1" s="669"/>
      <c r="EHB1" s="669"/>
      <c r="EHC1" s="671"/>
      <c r="EHD1" s="550"/>
      <c r="EHE1" s="551"/>
      <c r="EHF1" s="669"/>
      <c r="EHG1" s="669"/>
      <c r="EHH1" s="669"/>
      <c r="EHI1" s="669"/>
      <c r="EHJ1" s="669"/>
      <c r="EHK1" s="669"/>
      <c r="EHL1" s="669"/>
      <c r="EHM1" s="669"/>
      <c r="EHN1" s="669"/>
      <c r="EHO1" s="669"/>
      <c r="EHP1" s="669"/>
      <c r="EHQ1" s="669"/>
      <c r="EHR1" s="669"/>
      <c r="EHS1" s="669"/>
      <c r="EHT1" s="670"/>
      <c r="EHU1" s="669"/>
      <c r="EHV1" s="669"/>
      <c r="EHW1" s="669"/>
      <c r="EHX1" s="671"/>
      <c r="EHY1" s="550"/>
      <c r="EHZ1" s="551"/>
      <c r="EIA1" s="669"/>
      <c r="EIB1" s="669"/>
      <c r="EIC1" s="669"/>
      <c r="EID1" s="669"/>
      <c r="EIE1" s="669"/>
      <c r="EIF1" s="669"/>
      <c r="EIG1" s="669"/>
      <c r="EIH1" s="669"/>
      <c r="EII1" s="669"/>
      <c r="EIJ1" s="669"/>
      <c r="EIK1" s="669"/>
      <c r="EIL1" s="669"/>
      <c r="EIM1" s="669"/>
      <c r="EIN1" s="669"/>
      <c r="EIO1" s="670"/>
      <c r="EIP1" s="669"/>
      <c r="EIQ1" s="669"/>
      <c r="EIR1" s="669"/>
      <c r="EIS1" s="671"/>
      <c r="EIT1" s="550"/>
      <c r="EIU1" s="551"/>
      <c r="EIV1" s="669"/>
      <c r="EIW1" s="669"/>
      <c r="EIX1" s="669"/>
      <c r="EIY1" s="669"/>
      <c r="EIZ1" s="669"/>
      <c r="EJA1" s="669"/>
      <c r="EJB1" s="669"/>
      <c r="EJC1" s="669"/>
      <c r="EJD1" s="669"/>
      <c r="EJE1" s="669"/>
      <c r="EJF1" s="669"/>
      <c r="EJG1" s="669"/>
      <c r="EJH1" s="669"/>
      <c r="EJI1" s="669"/>
      <c r="EJJ1" s="670"/>
      <c r="EJK1" s="669"/>
      <c r="EJL1" s="669"/>
      <c r="EJM1" s="669"/>
      <c r="EJN1" s="671"/>
      <c r="EJO1" s="550"/>
      <c r="EJP1" s="551"/>
      <c r="EJQ1" s="669"/>
      <c r="EJR1" s="669"/>
      <c r="EJS1" s="669"/>
      <c r="EJT1" s="669"/>
      <c r="EJU1" s="669"/>
      <c r="EJV1" s="669"/>
      <c r="EJW1" s="669"/>
      <c r="EJX1" s="669"/>
      <c r="EJY1" s="669"/>
      <c r="EJZ1" s="669"/>
      <c r="EKA1" s="669"/>
      <c r="EKB1" s="669"/>
      <c r="EKC1" s="669"/>
      <c r="EKD1" s="669"/>
      <c r="EKE1" s="670"/>
      <c r="EKF1" s="669"/>
      <c r="EKG1" s="669"/>
      <c r="EKH1" s="669"/>
      <c r="EKI1" s="671"/>
      <c r="EKJ1" s="550"/>
      <c r="EKK1" s="551"/>
      <c r="EKL1" s="669"/>
      <c r="EKM1" s="669"/>
      <c r="EKN1" s="669"/>
      <c r="EKO1" s="669"/>
      <c r="EKP1" s="669"/>
      <c r="EKQ1" s="669"/>
      <c r="EKR1" s="669"/>
      <c r="EKS1" s="669"/>
      <c r="EKT1" s="669"/>
      <c r="EKU1" s="669"/>
      <c r="EKV1" s="669"/>
      <c r="EKW1" s="669"/>
      <c r="EKX1" s="669"/>
      <c r="EKY1" s="669"/>
      <c r="EKZ1" s="670"/>
      <c r="ELA1" s="669"/>
      <c r="ELB1" s="669"/>
      <c r="ELC1" s="669"/>
      <c r="ELD1" s="671"/>
      <c r="ELE1" s="550"/>
      <c r="ELF1" s="551"/>
      <c r="ELG1" s="669"/>
      <c r="ELH1" s="669"/>
      <c r="ELI1" s="669"/>
      <c r="ELJ1" s="669"/>
      <c r="ELK1" s="669"/>
      <c r="ELL1" s="669"/>
      <c r="ELM1" s="669"/>
      <c r="ELN1" s="669"/>
      <c r="ELO1" s="669"/>
      <c r="ELP1" s="669"/>
      <c r="ELQ1" s="669"/>
      <c r="ELR1" s="669"/>
      <c r="ELS1" s="669"/>
      <c r="ELT1" s="669"/>
      <c r="ELU1" s="670"/>
      <c r="ELV1" s="669"/>
      <c r="ELW1" s="669"/>
      <c r="ELX1" s="669"/>
      <c r="ELY1" s="671"/>
      <c r="ELZ1" s="550"/>
      <c r="EMA1" s="551"/>
      <c r="EMB1" s="669"/>
      <c r="EMC1" s="669"/>
      <c r="EMD1" s="669"/>
      <c r="EME1" s="669"/>
      <c r="EMF1" s="669"/>
      <c r="EMG1" s="669"/>
      <c r="EMH1" s="669"/>
      <c r="EMI1" s="669"/>
      <c r="EMJ1" s="669"/>
      <c r="EMK1" s="669"/>
      <c r="EML1" s="669"/>
      <c r="EMM1" s="669"/>
      <c r="EMN1" s="669"/>
      <c r="EMO1" s="669"/>
      <c r="EMP1" s="670"/>
      <c r="EMQ1" s="669"/>
      <c r="EMR1" s="669"/>
      <c r="EMS1" s="669"/>
      <c r="EMT1" s="671"/>
      <c r="EMU1" s="550"/>
      <c r="EMV1" s="551"/>
      <c r="EMW1" s="669"/>
      <c r="EMX1" s="669"/>
      <c r="EMY1" s="669"/>
      <c r="EMZ1" s="669"/>
      <c r="ENA1" s="669"/>
      <c r="ENB1" s="669"/>
      <c r="ENC1" s="669"/>
      <c r="END1" s="669"/>
      <c r="ENE1" s="669"/>
      <c r="ENF1" s="669"/>
      <c r="ENG1" s="669"/>
      <c r="ENH1" s="669"/>
      <c r="ENI1" s="669"/>
      <c r="ENJ1" s="669"/>
      <c r="ENK1" s="670"/>
      <c r="ENL1" s="669"/>
      <c r="ENM1" s="669"/>
      <c r="ENN1" s="669"/>
      <c r="ENO1" s="671"/>
      <c r="ENP1" s="550"/>
      <c r="ENQ1" s="551"/>
      <c r="ENR1" s="669"/>
      <c r="ENS1" s="669"/>
      <c r="ENT1" s="669"/>
      <c r="ENU1" s="669"/>
      <c r="ENV1" s="669"/>
      <c r="ENW1" s="669"/>
      <c r="ENX1" s="669"/>
      <c r="ENY1" s="669"/>
      <c r="ENZ1" s="669"/>
      <c r="EOA1" s="669"/>
      <c r="EOB1" s="669"/>
      <c r="EOC1" s="669"/>
      <c r="EOD1" s="669"/>
      <c r="EOE1" s="669"/>
      <c r="EOF1" s="670"/>
      <c r="EOG1" s="669"/>
      <c r="EOH1" s="669"/>
      <c r="EOI1" s="669"/>
      <c r="EOJ1" s="671"/>
      <c r="EOK1" s="550"/>
      <c r="EOL1" s="551"/>
      <c r="EOM1" s="669"/>
      <c r="EON1" s="669"/>
      <c r="EOO1" s="669"/>
      <c r="EOP1" s="669"/>
      <c r="EOQ1" s="669"/>
      <c r="EOR1" s="669"/>
      <c r="EOS1" s="669"/>
      <c r="EOT1" s="669"/>
      <c r="EOU1" s="669"/>
      <c r="EOV1" s="669"/>
      <c r="EOW1" s="669"/>
      <c r="EOX1" s="669"/>
      <c r="EOY1" s="669"/>
      <c r="EOZ1" s="669"/>
      <c r="EPA1" s="670"/>
      <c r="EPB1" s="669"/>
      <c r="EPC1" s="669"/>
      <c r="EPD1" s="669"/>
      <c r="EPE1" s="671"/>
      <c r="EPF1" s="550"/>
      <c r="EPG1" s="551"/>
      <c r="EPH1" s="669"/>
      <c r="EPI1" s="669"/>
      <c r="EPJ1" s="669"/>
      <c r="EPK1" s="669"/>
      <c r="EPL1" s="669"/>
      <c r="EPM1" s="669"/>
      <c r="EPN1" s="669"/>
      <c r="EPO1" s="669"/>
      <c r="EPP1" s="669"/>
      <c r="EPQ1" s="669"/>
      <c r="EPR1" s="669"/>
      <c r="EPS1" s="669"/>
      <c r="EPT1" s="669"/>
      <c r="EPU1" s="669"/>
      <c r="EPV1" s="670"/>
      <c r="EPW1" s="669"/>
      <c r="EPX1" s="669"/>
      <c r="EPY1" s="669"/>
      <c r="EPZ1" s="671"/>
      <c r="EQA1" s="550"/>
      <c r="EQB1" s="551"/>
      <c r="EQC1" s="669"/>
      <c r="EQD1" s="669"/>
      <c r="EQE1" s="669"/>
      <c r="EQF1" s="669"/>
      <c r="EQG1" s="669"/>
      <c r="EQH1" s="669"/>
      <c r="EQI1" s="669"/>
      <c r="EQJ1" s="669"/>
      <c r="EQK1" s="669"/>
      <c r="EQL1" s="669"/>
      <c r="EQM1" s="669"/>
      <c r="EQN1" s="669"/>
      <c r="EQO1" s="669"/>
      <c r="EQP1" s="669"/>
      <c r="EQQ1" s="670"/>
      <c r="EQR1" s="669"/>
      <c r="EQS1" s="669"/>
      <c r="EQT1" s="669"/>
      <c r="EQU1" s="671"/>
      <c r="EQV1" s="550"/>
      <c r="EQW1" s="551"/>
      <c r="EQX1" s="669"/>
      <c r="EQY1" s="669"/>
      <c r="EQZ1" s="669"/>
      <c r="ERA1" s="669"/>
      <c r="ERB1" s="669"/>
      <c r="ERC1" s="669"/>
      <c r="ERD1" s="669"/>
      <c r="ERE1" s="669"/>
      <c r="ERF1" s="669"/>
      <c r="ERG1" s="669"/>
      <c r="ERH1" s="669"/>
      <c r="ERI1" s="669"/>
      <c r="ERJ1" s="669"/>
      <c r="ERK1" s="669"/>
      <c r="ERL1" s="670"/>
      <c r="ERM1" s="669"/>
      <c r="ERN1" s="669"/>
      <c r="ERO1" s="669"/>
      <c r="ERP1" s="671"/>
      <c r="ERQ1" s="550"/>
      <c r="ERR1" s="551"/>
      <c r="ERS1" s="669"/>
      <c r="ERT1" s="669"/>
      <c r="ERU1" s="669"/>
      <c r="ERV1" s="669"/>
      <c r="ERW1" s="669"/>
      <c r="ERX1" s="669"/>
      <c r="ERY1" s="669"/>
      <c r="ERZ1" s="669"/>
      <c r="ESA1" s="669"/>
      <c r="ESB1" s="669"/>
      <c r="ESC1" s="669"/>
      <c r="ESD1" s="669"/>
      <c r="ESE1" s="669"/>
      <c r="ESF1" s="669"/>
      <c r="ESG1" s="670"/>
      <c r="ESH1" s="669"/>
      <c r="ESI1" s="669"/>
      <c r="ESJ1" s="669"/>
      <c r="ESK1" s="671"/>
      <c r="ESL1" s="550"/>
      <c r="ESM1" s="551"/>
      <c r="ESN1" s="669"/>
      <c r="ESO1" s="669"/>
      <c r="ESP1" s="669"/>
      <c r="ESQ1" s="669"/>
      <c r="ESR1" s="669"/>
      <c r="ESS1" s="669"/>
      <c r="EST1" s="669"/>
      <c r="ESU1" s="669"/>
      <c r="ESV1" s="669"/>
      <c r="ESW1" s="669"/>
      <c r="ESX1" s="669"/>
      <c r="ESY1" s="669"/>
      <c r="ESZ1" s="669"/>
      <c r="ETA1" s="669"/>
      <c r="ETB1" s="670"/>
      <c r="ETC1" s="669"/>
      <c r="ETD1" s="669"/>
      <c r="ETE1" s="669"/>
      <c r="ETF1" s="671"/>
      <c r="ETG1" s="550"/>
      <c r="ETH1" s="551"/>
      <c r="ETI1" s="669"/>
      <c r="ETJ1" s="669"/>
      <c r="ETK1" s="669"/>
      <c r="ETL1" s="669"/>
      <c r="ETM1" s="669"/>
      <c r="ETN1" s="669"/>
      <c r="ETO1" s="669"/>
      <c r="ETP1" s="669"/>
      <c r="ETQ1" s="669"/>
      <c r="ETR1" s="669"/>
      <c r="ETS1" s="669"/>
      <c r="ETT1" s="669"/>
      <c r="ETU1" s="669"/>
      <c r="ETV1" s="669"/>
      <c r="ETW1" s="670"/>
      <c r="ETX1" s="669"/>
      <c r="ETY1" s="669"/>
      <c r="ETZ1" s="669"/>
      <c r="EUA1" s="671"/>
      <c r="EUB1" s="550"/>
      <c r="EUC1" s="551"/>
      <c r="EUD1" s="669"/>
      <c r="EUE1" s="669"/>
      <c r="EUF1" s="669"/>
      <c r="EUG1" s="669"/>
      <c r="EUH1" s="669"/>
      <c r="EUI1" s="669"/>
      <c r="EUJ1" s="669"/>
      <c r="EUK1" s="669"/>
      <c r="EUL1" s="669"/>
      <c r="EUM1" s="669"/>
      <c r="EUN1" s="669"/>
      <c r="EUO1" s="669"/>
      <c r="EUP1" s="669"/>
      <c r="EUQ1" s="669"/>
      <c r="EUR1" s="670"/>
      <c r="EUS1" s="669"/>
      <c r="EUT1" s="669"/>
      <c r="EUU1" s="669"/>
      <c r="EUV1" s="671"/>
      <c r="EUW1" s="550"/>
      <c r="EUX1" s="551"/>
      <c r="EUY1" s="669"/>
      <c r="EUZ1" s="669"/>
      <c r="EVA1" s="669"/>
      <c r="EVB1" s="669"/>
      <c r="EVC1" s="669"/>
      <c r="EVD1" s="669"/>
      <c r="EVE1" s="669"/>
      <c r="EVF1" s="669"/>
      <c r="EVG1" s="669"/>
      <c r="EVH1" s="669"/>
      <c r="EVI1" s="669"/>
      <c r="EVJ1" s="669"/>
      <c r="EVK1" s="669"/>
      <c r="EVL1" s="669"/>
      <c r="EVM1" s="670"/>
      <c r="EVN1" s="669"/>
      <c r="EVO1" s="669"/>
      <c r="EVP1" s="669"/>
      <c r="EVQ1" s="671"/>
      <c r="EVR1" s="550"/>
      <c r="EVS1" s="551"/>
      <c r="EVT1" s="669"/>
      <c r="EVU1" s="669"/>
      <c r="EVV1" s="669"/>
      <c r="EVW1" s="669"/>
      <c r="EVX1" s="669"/>
      <c r="EVY1" s="669"/>
      <c r="EVZ1" s="669"/>
      <c r="EWA1" s="669"/>
      <c r="EWB1" s="669"/>
      <c r="EWC1" s="669"/>
      <c r="EWD1" s="669"/>
      <c r="EWE1" s="669"/>
      <c r="EWF1" s="669"/>
      <c r="EWG1" s="669"/>
      <c r="EWH1" s="670"/>
      <c r="EWI1" s="669"/>
      <c r="EWJ1" s="669"/>
      <c r="EWK1" s="669"/>
      <c r="EWL1" s="671"/>
      <c r="EWM1" s="550"/>
      <c r="EWN1" s="551"/>
      <c r="EWO1" s="669"/>
      <c r="EWP1" s="669"/>
      <c r="EWQ1" s="669"/>
      <c r="EWR1" s="669"/>
      <c r="EWS1" s="669"/>
      <c r="EWT1" s="669"/>
      <c r="EWU1" s="669"/>
      <c r="EWV1" s="669"/>
      <c r="EWW1" s="669"/>
      <c r="EWX1" s="669"/>
      <c r="EWY1" s="669"/>
      <c r="EWZ1" s="669"/>
      <c r="EXA1" s="669"/>
      <c r="EXB1" s="669"/>
      <c r="EXC1" s="670"/>
      <c r="EXD1" s="669"/>
      <c r="EXE1" s="669"/>
      <c r="EXF1" s="669"/>
      <c r="EXG1" s="671"/>
      <c r="EXH1" s="550"/>
      <c r="EXI1" s="551"/>
      <c r="EXJ1" s="669"/>
      <c r="EXK1" s="669"/>
      <c r="EXL1" s="669"/>
      <c r="EXM1" s="669"/>
      <c r="EXN1" s="669"/>
      <c r="EXO1" s="669"/>
      <c r="EXP1" s="669"/>
      <c r="EXQ1" s="669"/>
      <c r="EXR1" s="669"/>
      <c r="EXS1" s="669"/>
      <c r="EXT1" s="669"/>
      <c r="EXU1" s="669"/>
      <c r="EXV1" s="669"/>
      <c r="EXW1" s="669"/>
      <c r="EXX1" s="670"/>
      <c r="EXY1" s="669"/>
      <c r="EXZ1" s="669"/>
      <c r="EYA1" s="669"/>
      <c r="EYB1" s="671"/>
      <c r="EYC1" s="550"/>
      <c r="EYD1" s="551"/>
      <c r="EYE1" s="669"/>
      <c r="EYF1" s="669"/>
      <c r="EYG1" s="669"/>
      <c r="EYH1" s="669"/>
      <c r="EYI1" s="669"/>
      <c r="EYJ1" s="669"/>
      <c r="EYK1" s="669"/>
      <c r="EYL1" s="669"/>
      <c r="EYM1" s="669"/>
      <c r="EYN1" s="669"/>
      <c r="EYO1" s="669"/>
      <c r="EYP1" s="669"/>
      <c r="EYQ1" s="669"/>
      <c r="EYR1" s="669"/>
      <c r="EYS1" s="670"/>
      <c r="EYT1" s="669"/>
      <c r="EYU1" s="669"/>
      <c r="EYV1" s="669"/>
      <c r="EYW1" s="671"/>
      <c r="EYX1" s="550"/>
      <c r="EYY1" s="551"/>
      <c r="EYZ1" s="669"/>
      <c r="EZA1" s="669"/>
      <c r="EZB1" s="669"/>
      <c r="EZC1" s="669"/>
      <c r="EZD1" s="669"/>
      <c r="EZE1" s="669"/>
      <c r="EZF1" s="669"/>
      <c r="EZG1" s="669"/>
      <c r="EZH1" s="669"/>
      <c r="EZI1" s="669"/>
      <c r="EZJ1" s="669"/>
      <c r="EZK1" s="669"/>
      <c r="EZL1" s="669"/>
      <c r="EZM1" s="669"/>
      <c r="EZN1" s="670"/>
      <c r="EZO1" s="669"/>
      <c r="EZP1" s="669"/>
      <c r="EZQ1" s="669"/>
      <c r="EZR1" s="671"/>
      <c r="EZS1" s="550"/>
      <c r="EZT1" s="551"/>
      <c r="EZU1" s="669"/>
      <c r="EZV1" s="669"/>
      <c r="EZW1" s="669"/>
      <c r="EZX1" s="669"/>
      <c r="EZY1" s="669"/>
      <c r="EZZ1" s="669"/>
      <c r="FAA1" s="669"/>
      <c r="FAB1" s="669"/>
      <c r="FAC1" s="669"/>
      <c r="FAD1" s="669"/>
      <c r="FAE1" s="669"/>
      <c r="FAF1" s="669"/>
      <c r="FAG1" s="669"/>
      <c r="FAH1" s="669"/>
      <c r="FAI1" s="670"/>
      <c r="FAJ1" s="669"/>
      <c r="FAK1" s="669"/>
      <c r="FAL1" s="669"/>
      <c r="FAM1" s="671"/>
      <c r="FAN1" s="550"/>
      <c r="FAO1" s="551"/>
      <c r="FAP1" s="669"/>
      <c r="FAQ1" s="669"/>
      <c r="FAR1" s="669"/>
      <c r="FAS1" s="669"/>
      <c r="FAT1" s="669"/>
      <c r="FAU1" s="669"/>
      <c r="FAV1" s="669"/>
      <c r="FAW1" s="669"/>
      <c r="FAX1" s="669"/>
      <c r="FAY1" s="669"/>
      <c r="FAZ1" s="669"/>
      <c r="FBA1" s="669"/>
      <c r="FBB1" s="669"/>
      <c r="FBC1" s="669"/>
      <c r="FBD1" s="670"/>
      <c r="FBE1" s="669"/>
      <c r="FBF1" s="669"/>
      <c r="FBG1" s="669"/>
      <c r="FBH1" s="671"/>
      <c r="FBI1" s="550"/>
      <c r="FBJ1" s="551"/>
      <c r="FBK1" s="669"/>
      <c r="FBL1" s="669"/>
      <c r="FBM1" s="669"/>
      <c r="FBN1" s="669"/>
      <c r="FBO1" s="669"/>
      <c r="FBP1" s="669"/>
      <c r="FBQ1" s="669"/>
      <c r="FBR1" s="669"/>
      <c r="FBS1" s="669"/>
      <c r="FBT1" s="669"/>
      <c r="FBU1" s="669"/>
      <c r="FBV1" s="669"/>
      <c r="FBW1" s="669"/>
      <c r="FBX1" s="669"/>
      <c r="FBY1" s="670"/>
      <c r="FBZ1" s="669"/>
      <c r="FCA1" s="669"/>
      <c r="FCB1" s="669"/>
      <c r="FCC1" s="671"/>
      <c r="FCD1" s="550"/>
      <c r="FCE1" s="551"/>
      <c r="FCF1" s="669"/>
      <c r="FCG1" s="669"/>
      <c r="FCH1" s="669"/>
      <c r="FCI1" s="669"/>
      <c r="FCJ1" s="669"/>
      <c r="FCK1" s="669"/>
      <c r="FCL1" s="669"/>
      <c r="FCM1" s="669"/>
      <c r="FCN1" s="669"/>
      <c r="FCO1" s="669"/>
      <c r="FCP1" s="669"/>
      <c r="FCQ1" s="669"/>
      <c r="FCR1" s="669"/>
      <c r="FCS1" s="669"/>
      <c r="FCT1" s="670"/>
      <c r="FCU1" s="669"/>
      <c r="FCV1" s="669"/>
      <c r="FCW1" s="669"/>
      <c r="FCX1" s="671"/>
      <c r="FCY1" s="550"/>
      <c r="FCZ1" s="551"/>
      <c r="FDA1" s="669"/>
      <c r="FDB1" s="669"/>
      <c r="FDC1" s="669"/>
      <c r="FDD1" s="669"/>
      <c r="FDE1" s="669"/>
      <c r="FDF1" s="669"/>
      <c r="FDG1" s="669"/>
      <c r="FDH1" s="669"/>
      <c r="FDI1" s="669"/>
      <c r="FDJ1" s="669"/>
      <c r="FDK1" s="669"/>
      <c r="FDL1" s="669"/>
      <c r="FDM1" s="669"/>
      <c r="FDN1" s="669"/>
      <c r="FDO1" s="670"/>
      <c r="FDP1" s="669"/>
      <c r="FDQ1" s="669"/>
      <c r="FDR1" s="669"/>
      <c r="FDS1" s="671"/>
      <c r="FDT1" s="550"/>
      <c r="FDU1" s="551"/>
      <c r="FDV1" s="669"/>
      <c r="FDW1" s="669"/>
      <c r="FDX1" s="669"/>
      <c r="FDY1" s="669"/>
      <c r="FDZ1" s="669"/>
      <c r="FEA1" s="669"/>
      <c r="FEB1" s="669"/>
      <c r="FEC1" s="669"/>
      <c r="FED1" s="669"/>
      <c r="FEE1" s="669"/>
      <c r="FEF1" s="669"/>
      <c r="FEG1" s="669"/>
      <c r="FEH1" s="669"/>
      <c r="FEI1" s="669"/>
      <c r="FEJ1" s="670"/>
      <c r="FEK1" s="669"/>
      <c r="FEL1" s="669"/>
      <c r="FEM1" s="669"/>
      <c r="FEN1" s="671"/>
      <c r="FEO1" s="550"/>
      <c r="FEP1" s="551"/>
      <c r="FEQ1" s="669"/>
      <c r="FER1" s="669"/>
      <c r="FES1" s="669"/>
      <c r="FET1" s="669"/>
      <c r="FEU1" s="669"/>
      <c r="FEV1" s="669"/>
      <c r="FEW1" s="669"/>
      <c r="FEX1" s="669"/>
      <c r="FEY1" s="669"/>
      <c r="FEZ1" s="669"/>
      <c r="FFA1" s="669"/>
      <c r="FFB1" s="669"/>
      <c r="FFC1" s="669"/>
      <c r="FFD1" s="669"/>
      <c r="FFE1" s="670"/>
      <c r="FFF1" s="669"/>
      <c r="FFG1" s="669"/>
      <c r="FFH1" s="669"/>
      <c r="FFI1" s="671"/>
      <c r="FFJ1" s="550"/>
      <c r="FFK1" s="551"/>
      <c r="FFL1" s="669"/>
      <c r="FFM1" s="669"/>
      <c r="FFN1" s="669"/>
      <c r="FFO1" s="669"/>
      <c r="FFP1" s="669"/>
      <c r="FFQ1" s="669"/>
      <c r="FFR1" s="669"/>
      <c r="FFS1" s="669"/>
      <c r="FFT1" s="669"/>
      <c r="FFU1" s="669"/>
      <c r="FFV1" s="669"/>
      <c r="FFW1" s="669"/>
      <c r="FFX1" s="669"/>
      <c r="FFY1" s="669"/>
      <c r="FFZ1" s="670"/>
      <c r="FGA1" s="669"/>
      <c r="FGB1" s="669"/>
      <c r="FGC1" s="669"/>
      <c r="FGD1" s="671"/>
      <c r="FGE1" s="550"/>
      <c r="FGF1" s="551"/>
      <c r="FGG1" s="669"/>
      <c r="FGH1" s="669"/>
      <c r="FGI1" s="669"/>
      <c r="FGJ1" s="669"/>
      <c r="FGK1" s="669"/>
      <c r="FGL1" s="669"/>
      <c r="FGM1" s="669"/>
      <c r="FGN1" s="669"/>
      <c r="FGO1" s="669"/>
      <c r="FGP1" s="669"/>
      <c r="FGQ1" s="669"/>
      <c r="FGR1" s="669"/>
      <c r="FGS1" s="669"/>
      <c r="FGT1" s="669"/>
      <c r="FGU1" s="670"/>
      <c r="FGV1" s="669"/>
      <c r="FGW1" s="669"/>
      <c r="FGX1" s="669"/>
      <c r="FGY1" s="671"/>
      <c r="FGZ1" s="550"/>
      <c r="FHA1" s="551"/>
      <c r="FHB1" s="669"/>
      <c r="FHC1" s="669"/>
      <c r="FHD1" s="669"/>
      <c r="FHE1" s="669"/>
      <c r="FHF1" s="669"/>
      <c r="FHG1" s="669"/>
      <c r="FHH1" s="669"/>
      <c r="FHI1" s="669"/>
      <c r="FHJ1" s="669"/>
      <c r="FHK1" s="669"/>
      <c r="FHL1" s="669"/>
      <c r="FHM1" s="669"/>
      <c r="FHN1" s="669"/>
      <c r="FHO1" s="669"/>
      <c r="FHP1" s="670"/>
      <c r="FHQ1" s="669"/>
      <c r="FHR1" s="669"/>
      <c r="FHS1" s="669"/>
      <c r="FHT1" s="671"/>
      <c r="FHU1" s="550"/>
      <c r="FHV1" s="551"/>
      <c r="FHW1" s="669"/>
      <c r="FHX1" s="669"/>
      <c r="FHY1" s="669"/>
      <c r="FHZ1" s="669"/>
      <c r="FIA1" s="669"/>
      <c r="FIB1" s="669"/>
      <c r="FIC1" s="669"/>
      <c r="FID1" s="669"/>
      <c r="FIE1" s="669"/>
      <c r="FIF1" s="669"/>
      <c r="FIG1" s="669"/>
      <c r="FIH1" s="669"/>
      <c r="FII1" s="669"/>
      <c r="FIJ1" s="669"/>
      <c r="FIK1" s="670"/>
      <c r="FIL1" s="669"/>
      <c r="FIM1" s="669"/>
      <c r="FIN1" s="669"/>
      <c r="FIO1" s="671"/>
      <c r="FIP1" s="550"/>
      <c r="FIQ1" s="551"/>
      <c r="FIR1" s="669"/>
      <c r="FIS1" s="669"/>
      <c r="FIT1" s="669"/>
      <c r="FIU1" s="669"/>
      <c r="FIV1" s="669"/>
      <c r="FIW1" s="669"/>
      <c r="FIX1" s="669"/>
      <c r="FIY1" s="669"/>
      <c r="FIZ1" s="669"/>
      <c r="FJA1" s="669"/>
      <c r="FJB1" s="669"/>
      <c r="FJC1" s="669"/>
      <c r="FJD1" s="669"/>
      <c r="FJE1" s="669"/>
      <c r="FJF1" s="670"/>
      <c r="FJG1" s="669"/>
      <c r="FJH1" s="669"/>
      <c r="FJI1" s="669"/>
      <c r="FJJ1" s="671"/>
      <c r="FJK1" s="550"/>
      <c r="FJL1" s="551"/>
      <c r="FJM1" s="669"/>
      <c r="FJN1" s="669"/>
      <c r="FJO1" s="669"/>
      <c r="FJP1" s="669"/>
      <c r="FJQ1" s="669"/>
      <c r="FJR1" s="669"/>
      <c r="FJS1" s="669"/>
      <c r="FJT1" s="669"/>
      <c r="FJU1" s="669"/>
      <c r="FJV1" s="669"/>
      <c r="FJW1" s="669"/>
      <c r="FJX1" s="669"/>
      <c r="FJY1" s="669"/>
      <c r="FJZ1" s="669"/>
      <c r="FKA1" s="670"/>
      <c r="FKB1" s="669"/>
      <c r="FKC1" s="669"/>
      <c r="FKD1" s="669"/>
      <c r="FKE1" s="671"/>
      <c r="FKF1" s="550"/>
      <c r="FKG1" s="551"/>
      <c r="FKH1" s="669"/>
      <c r="FKI1" s="669"/>
      <c r="FKJ1" s="669"/>
      <c r="FKK1" s="669"/>
      <c r="FKL1" s="669"/>
      <c r="FKM1" s="669"/>
      <c r="FKN1" s="669"/>
      <c r="FKO1" s="669"/>
      <c r="FKP1" s="669"/>
      <c r="FKQ1" s="669"/>
      <c r="FKR1" s="669"/>
      <c r="FKS1" s="669"/>
      <c r="FKT1" s="669"/>
      <c r="FKU1" s="669"/>
      <c r="FKV1" s="670"/>
      <c r="FKW1" s="669"/>
      <c r="FKX1" s="669"/>
      <c r="FKY1" s="669"/>
      <c r="FKZ1" s="671"/>
      <c r="FLA1" s="550"/>
      <c r="FLB1" s="551"/>
      <c r="FLC1" s="669"/>
      <c r="FLD1" s="669"/>
      <c r="FLE1" s="669"/>
      <c r="FLF1" s="669"/>
      <c r="FLG1" s="669"/>
      <c r="FLH1" s="669"/>
      <c r="FLI1" s="669"/>
      <c r="FLJ1" s="669"/>
      <c r="FLK1" s="669"/>
      <c r="FLL1" s="669"/>
      <c r="FLM1" s="669"/>
      <c r="FLN1" s="669"/>
      <c r="FLO1" s="669"/>
      <c r="FLP1" s="669"/>
      <c r="FLQ1" s="670"/>
      <c r="FLR1" s="669"/>
      <c r="FLS1" s="669"/>
      <c r="FLT1" s="669"/>
      <c r="FLU1" s="671"/>
      <c r="FLV1" s="550"/>
      <c r="FLW1" s="551"/>
      <c r="FLX1" s="669"/>
      <c r="FLY1" s="669"/>
      <c r="FLZ1" s="669"/>
      <c r="FMA1" s="669"/>
      <c r="FMB1" s="669"/>
      <c r="FMC1" s="669"/>
      <c r="FMD1" s="669"/>
      <c r="FME1" s="669"/>
      <c r="FMF1" s="669"/>
      <c r="FMG1" s="669"/>
      <c r="FMH1" s="669"/>
      <c r="FMI1" s="669"/>
      <c r="FMJ1" s="669"/>
      <c r="FMK1" s="669"/>
      <c r="FML1" s="670"/>
      <c r="FMM1" s="669"/>
      <c r="FMN1" s="669"/>
      <c r="FMO1" s="669"/>
      <c r="FMP1" s="671"/>
      <c r="FMQ1" s="550"/>
      <c r="FMR1" s="551"/>
      <c r="FMS1" s="669"/>
      <c r="FMT1" s="669"/>
      <c r="FMU1" s="669"/>
      <c r="FMV1" s="669"/>
      <c r="FMW1" s="669"/>
      <c r="FMX1" s="669"/>
      <c r="FMY1" s="669"/>
      <c r="FMZ1" s="669"/>
      <c r="FNA1" s="669"/>
      <c r="FNB1" s="669"/>
      <c r="FNC1" s="669"/>
      <c r="FND1" s="669"/>
      <c r="FNE1" s="669"/>
      <c r="FNF1" s="669"/>
      <c r="FNG1" s="670"/>
      <c r="FNH1" s="669"/>
      <c r="FNI1" s="669"/>
      <c r="FNJ1" s="669"/>
      <c r="FNK1" s="671"/>
      <c r="FNL1" s="550"/>
      <c r="FNM1" s="551"/>
      <c r="FNN1" s="669"/>
      <c r="FNO1" s="669"/>
      <c r="FNP1" s="669"/>
      <c r="FNQ1" s="669"/>
      <c r="FNR1" s="669"/>
      <c r="FNS1" s="669"/>
      <c r="FNT1" s="669"/>
      <c r="FNU1" s="669"/>
      <c r="FNV1" s="669"/>
      <c r="FNW1" s="669"/>
      <c r="FNX1" s="669"/>
      <c r="FNY1" s="669"/>
      <c r="FNZ1" s="669"/>
      <c r="FOA1" s="669"/>
      <c r="FOB1" s="670"/>
      <c r="FOC1" s="669"/>
      <c r="FOD1" s="669"/>
      <c r="FOE1" s="669"/>
      <c r="FOF1" s="671"/>
      <c r="FOG1" s="550"/>
      <c r="FOH1" s="551"/>
      <c r="FOI1" s="669"/>
      <c r="FOJ1" s="669"/>
      <c r="FOK1" s="669"/>
      <c r="FOL1" s="669"/>
      <c r="FOM1" s="669"/>
      <c r="FON1" s="669"/>
      <c r="FOO1" s="669"/>
      <c r="FOP1" s="669"/>
      <c r="FOQ1" s="669"/>
      <c r="FOR1" s="669"/>
      <c r="FOS1" s="669"/>
      <c r="FOT1" s="669"/>
      <c r="FOU1" s="669"/>
      <c r="FOV1" s="669"/>
      <c r="FOW1" s="670"/>
      <c r="FOX1" s="669"/>
      <c r="FOY1" s="669"/>
      <c r="FOZ1" s="669"/>
      <c r="FPA1" s="671"/>
      <c r="FPB1" s="550"/>
      <c r="FPC1" s="551"/>
      <c r="FPD1" s="669"/>
      <c r="FPE1" s="669"/>
      <c r="FPF1" s="669"/>
      <c r="FPG1" s="669"/>
      <c r="FPH1" s="669"/>
      <c r="FPI1" s="669"/>
      <c r="FPJ1" s="669"/>
      <c r="FPK1" s="669"/>
      <c r="FPL1" s="669"/>
      <c r="FPM1" s="669"/>
      <c r="FPN1" s="669"/>
      <c r="FPO1" s="669"/>
      <c r="FPP1" s="669"/>
      <c r="FPQ1" s="669"/>
      <c r="FPR1" s="670"/>
      <c r="FPS1" s="669"/>
      <c r="FPT1" s="669"/>
      <c r="FPU1" s="669"/>
      <c r="FPV1" s="671"/>
      <c r="FPW1" s="550"/>
      <c r="FPX1" s="551"/>
      <c r="FPY1" s="669"/>
      <c r="FPZ1" s="669"/>
      <c r="FQA1" s="669"/>
      <c r="FQB1" s="669"/>
      <c r="FQC1" s="669"/>
      <c r="FQD1" s="669"/>
      <c r="FQE1" s="669"/>
      <c r="FQF1" s="669"/>
      <c r="FQG1" s="669"/>
      <c r="FQH1" s="669"/>
      <c r="FQI1" s="669"/>
      <c r="FQJ1" s="669"/>
      <c r="FQK1" s="669"/>
      <c r="FQL1" s="669"/>
      <c r="FQM1" s="670"/>
      <c r="FQN1" s="669"/>
      <c r="FQO1" s="669"/>
      <c r="FQP1" s="669"/>
      <c r="FQQ1" s="671"/>
      <c r="FQR1" s="550"/>
      <c r="FQS1" s="551"/>
      <c r="FQT1" s="669"/>
      <c r="FQU1" s="669"/>
      <c r="FQV1" s="669"/>
      <c r="FQW1" s="669"/>
      <c r="FQX1" s="669"/>
      <c r="FQY1" s="669"/>
      <c r="FQZ1" s="669"/>
      <c r="FRA1" s="669"/>
      <c r="FRB1" s="669"/>
      <c r="FRC1" s="669"/>
      <c r="FRD1" s="669"/>
      <c r="FRE1" s="669"/>
      <c r="FRF1" s="669"/>
      <c r="FRG1" s="669"/>
      <c r="FRH1" s="670"/>
      <c r="FRI1" s="669"/>
      <c r="FRJ1" s="669"/>
      <c r="FRK1" s="669"/>
      <c r="FRL1" s="671"/>
      <c r="FRM1" s="550"/>
      <c r="FRN1" s="551"/>
      <c r="FRO1" s="669"/>
      <c r="FRP1" s="669"/>
      <c r="FRQ1" s="669"/>
      <c r="FRR1" s="669"/>
      <c r="FRS1" s="669"/>
      <c r="FRT1" s="669"/>
      <c r="FRU1" s="669"/>
      <c r="FRV1" s="669"/>
      <c r="FRW1" s="669"/>
      <c r="FRX1" s="669"/>
      <c r="FRY1" s="669"/>
      <c r="FRZ1" s="669"/>
      <c r="FSA1" s="669"/>
      <c r="FSB1" s="669"/>
      <c r="FSC1" s="670"/>
      <c r="FSD1" s="669"/>
      <c r="FSE1" s="669"/>
      <c r="FSF1" s="669"/>
      <c r="FSG1" s="671"/>
      <c r="FSH1" s="550"/>
      <c r="FSI1" s="551"/>
      <c r="FSJ1" s="669"/>
      <c r="FSK1" s="669"/>
      <c r="FSL1" s="669"/>
      <c r="FSM1" s="669"/>
      <c r="FSN1" s="669"/>
      <c r="FSO1" s="669"/>
      <c r="FSP1" s="669"/>
      <c r="FSQ1" s="669"/>
      <c r="FSR1" s="669"/>
      <c r="FSS1" s="669"/>
      <c r="FST1" s="669"/>
      <c r="FSU1" s="669"/>
      <c r="FSV1" s="669"/>
      <c r="FSW1" s="669"/>
      <c r="FSX1" s="670"/>
      <c r="FSY1" s="669"/>
      <c r="FSZ1" s="669"/>
      <c r="FTA1" s="669"/>
      <c r="FTB1" s="671"/>
      <c r="FTC1" s="550"/>
      <c r="FTD1" s="551"/>
      <c r="FTE1" s="669"/>
      <c r="FTF1" s="669"/>
      <c r="FTG1" s="669"/>
      <c r="FTH1" s="669"/>
      <c r="FTI1" s="669"/>
      <c r="FTJ1" s="669"/>
      <c r="FTK1" s="669"/>
      <c r="FTL1" s="669"/>
      <c r="FTM1" s="669"/>
      <c r="FTN1" s="669"/>
      <c r="FTO1" s="669"/>
      <c r="FTP1" s="669"/>
      <c r="FTQ1" s="669"/>
      <c r="FTR1" s="669"/>
      <c r="FTS1" s="670"/>
      <c r="FTT1" s="669"/>
      <c r="FTU1" s="669"/>
      <c r="FTV1" s="669"/>
      <c r="FTW1" s="671"/>
      <c r="FTX1" s="550"/>
      <c r="FTY1" s="551"/>
      <c r="FTZ1" s="669"/>
      <c r="FUA1" s="669"/>
      <c r="FUB1" s="669"/>
      <c r="FUC1" s="669"/>
      <c r="FUD1" s="669"/>
      <c r="FUE1" s="669"/>
      <c r="FUF1" s="669"/>
      <c r="FUG1" s="669"/>
      <c r="FUH1" s="669"/>
      <c r="FUI1" s="669"/>
      <c r="FUJ1" s="669"/>
      <c r="FUK1" s="669"/>
      <c r="FUL1" s="669"/>
      <c r="FUM1" s="669"/>
      <c r="FUN1" s="670"/>
      <c r="FUO1" s="669"/>
      <c r="FUP1" s="669"/>
      <c r="FUQ1" s="669"/>
      <c r="FUR1" s="671"/>
      <c r="FUS1" s="550"/>
      <c r="FUT1" s="551"/>
      <c r="FUU1" s="669"/>
      <c r="FUV1" s="669"/>
      <c r="FUW1" s="669"/>
      <c r="FUX1" s="669"/>
      <c r="FUY1" s="669"/>
      <c r="FUZ1" s="669"/>
      <c r="FVA1" s="669"/>
      <c r="FVB1" s="669"/>
      <c r="FVC1" s="669"/>
      <c r="FVD1" s="669"/>
      <c r="FVE1" s="669"/>
      <c r="FVF1" s="669"/>
      <c r="FVG1" s="669"/>
      <c r="FVH1" s="669"/>
      <c r="FVI1" s="670"/>
      <c r="FVJ1" s="669"/>
      <c r="FVK1" s="669"/>
      <c r="FVL1" s="669"/>
      <c r="FVM1" s="671"/>
      <c r="FVN1" s="550"/>
      <c r="FVO1" s="551"/>
      <c r="FVP1" s="669"/>
      <c r="FVQ1" s="669"/>
      <c r="FVR1" s="669"/>
      <c r="FVS1" s="669"/>
      <c r="FVT1" s="669"/>
      <c r="FVU1" s="669"/>
      <c r="FVV1" s="669"/>
      <c r="FVW1" s="669"/>
      <c r="FVX1" s="669"/>
      <c r="FVY1" s="669"/>
      <c r="FVZ1" s="669"/>
      <c r="FWA1" s="669"/>
      <c r="FWB1" s="669"/>
      <c r="FWC1" s="669"/>
      <c r="FWD1" s="670"/>
      <c r="FWE1" s="669"/>
      <c r="FWF1" s="669"/>
      <c r="FWG1" s="669"/>
      <c r="FWH1" s="671"/>
      <c r="FWI1" s="550"/>
      <c r="FWJ1" s="551"/>
      <c r="FWK1" s="669"/>
      <c r="FWL1" s="669"/>
      <c r="FWM1" s="669"/>
      <c r="FWN1" s="669"/>
      <c r="FWO1" s="669"/>
      <c r="FWP1" s="669"/>
      <c r="FWQ1" s="669"/>
      <c r="FWR1" s="669"/>
      <c r="FWS1" s="669"/>
      <c r="FWT1" s="669"/>
      <c r="FWU1" s="669"/>
      <c r="FWV1" s="669"/>
      <c r="FWW1" s="669"/>
      <c r="FWX1" s="669"/>
      <c r="FWY1" s="670"/>
      <c r="FWZ1" s="669"/>
      <c r="FXA1" s="669"/>
      <c r="FXB1" s="669"/>
      <c r="FXC1" s="671"/>
      <c r="FXD1" s="550"/>
      <c r="FXE1" s="551"/>
      <c r="FXF1" s="669"/>
      <c r="FXG1" s="669"/>
      <c r="FXH1" s="669"/>
      <c r="FXI1" s="669"/>
      <c r="FXJ1" s="669"/>
      <c r="FXK1" s="669"/>
      <c r="FXL1" s="669"/>
      <c r="FXM1" s="669"/>
      <c r="FXN1" s="669"/>
      <c r="FXO1" s="669"/>
      <c r="FXP1" s="669"/>
      <c r="FXQ1" s="669"/>
      <c r="FXR1" s="669"/>
      <c r="FXS1" s="669"/>
      <c r="FXT1" s="670"/>
      <c r="FXU1" s="669"/>
      <c r="FXV1" s="669"/>
      <c r="FXW1" s="669"/>
      <c r="FXX1" s="671"/>
      <c r="FXY1" s="550"/>
      <c r="FXZ1" s="551"/>
      <c r="FYA1" s="669"/>
      <c r="FYB1" s="669"/>
      <c r="FYC1" s="669"/>
      <c r="FYD1" s="669"/>
      <c r="FYE1" s="669"/>
      <c r="FYF1" s="669"/>
      <c r="FYG1" s="669"/>
      <c r="FYH1" s="669"/>
      <c r="FYI1" s="669"/>
      <c r="FYJ1" s="669"/>
      <c r="FYK1" s="669"/>
      <c r="FYL1" s="669"/>
      <c r="FYM1" s="669"/>
      <c r="FYN1" s="669"/>
      <c r="FYO1" s="670"/>
      <c r="FYP1" s="669"/>
      <c r="FYQ1" s="669"/>
      <c r="FYR1" s="669"/>
      <c r="FYS1" s="671"/>
      <c r="FYT1" s="550"/>
      <c r="FYU1" s="551"/>
      <c r="FYV1" s="669"/>
      <c r="FYW1" s="669"/>
      <c r="FYX1" s="669"/>
      <c r="FYY1" s="669"/>
      <c r="FYZ1" s="669"/>
      <c r="FZA1" s="669"/>
      <c r="FZB1" s="669"/>
      <c r="FZC1" s="669"/>
      <c r="FZD1" s="669"/>
      <c r="FZE1" s="669"/>
      <c r="FZF1" s="669"/>
      <c r="FZG1" s="669"/>
      <c r="FZH1" s="669"/>
      <c r="FZI1" s="669"/>
      <c r="FZJ1" s="670"/>
      <c r="FZK1" s="669"/>
      <c r="FZL1" s="669"/>
      <c r="FZM1" s="669"/>
      <c r="FZN1" s="671"/>
      <c r="FZO1" s="550"/>
      <c r="FZP1" s="551"/>
      <c r="FZQ1" s="669"/>
      <c r="FZR1" s="669"/>
      <c r="FZS1" s="669"/>
      <c r="FZT1" s="669"/>
      <c r="FZU1" s="669"/>
      <c r="FZV1" s="669"/>
      <c r="FZW1" s="669"/>
      <c r="FZX1" s="669"/>
      <c r="FZY1" s="669"/>
      <c r="FZZ1" s="669"/>
      <c r="GAA1" s="669"/>
      <c r="GAB1" s="669"/>
      <c r="GAC1" s="669"/>
      <c r="GAD1" s="669"/>
      <c r="GAE1" s="670"/>
      <c r="GAF1" s="669"/>
      <c r="GAG1" s="669"/>
      <c r="GAH1" s="669"/>
      <c r="GAI1" s="671"/>
      <c r="GAJ1" s="550"/>
      <c r="GAK1" s="551"/>
      <c r="GAL1" s="669"/>
      <c r="GAM1" s="669"/>
      <c r="GAN1" s="669"/>
      <c r="GAO1" s="669"/>
      <c r="GAP1" s="669"/>
      <c r="GAQ1" s="669"/>
      <c r="GAR1" s="669"/>
      <c r="GAS1" s="669"/>
      <c r="GAT1" s="669"/>
      <c r="GAU1" s="669"/>
      <c r="GAV1" s="669"/>
      <c r="GAW1" s="669"/>
      <c r="GAX1" s="669"/>
      <c r="GAY1" s="669"/>
      <c r="GAZ1" s="670"/>
      <c r="GBA1" s="669"/>
      <c r="GBB1" s="669"/>
      <c r="GBC1" s="669"/>
      <c r="GBD1" s="671"/>
      <c r="GBE1" s="550"/>
      <c r="GBF1" s="551"/>
      <c r="GBG1" s="669"/>
      <c r="GBH1" s="669"/>
      <c r="GBI1" s="669"/>
      <c r="GBJ1" s="669"/>
      <c r="GBK1" s="669"/>
      <c r="GBL1" s="669"/>
      <c r="GBM1" s="669"/>
      <c r="GBN1" s="669"/>
      <c r="GBO1" s="669"/>
      <c r="GBP1" s="669"/>
      <c r="GBQ1" s="669"/>
      <c r="GBR1" s="669"/>
      <c r="GBS1" s="669"/>
      <c r="GBT1" s="669"/>
      <c r="GBU1" s="670"/>
      <c r="GBV1" s="669"/>
      <c r="GBW1" s="669"/>
      <c r="GBX1" s="669"/>
      <c r="GBY1" s="671"/>
      <c r="GBZ1" s="550"/>
      <c r="GCA1" s="551"/>
      <c r="GCB1" s="669"/>
      <c r="GCC1" s="669"/>
      <c r="GCD1" s="669"/>
      <c r="GCE1" s="669"/>
      <c r="GCF1" s="669"/>
      <c r="GCG1" s="669"/>
      <c r="GCH1" s="669"/>
      <c r="GCI1" s="669"/>
      <c r="GCJ1" s="669"/>
      <c r="GCK1" s="669"/>
      <c r="GCL1" s="669"/>
      <c r="GCM1" s="669"/>
      <c r="GCN1" s="669"/>
      <c r="GCO1" s="669"/>
      <c r="GCP1" s="670"/>
      <c r="GCQ1" s="669"/>
      <c r="GCR1" s="669"/>
      <c r="GCS1" s="669"/>
      <c r="GCT1" s="671"/>
      <c r="GCU1" s="550"/>
      <c r="GCV1" s="551"/>
      <c r="GCW1" s="669"/>
      <c r="GCX1" s="669"/>
      <c r="GCY1" s="669"/>
      <c r="GCZ1" s="669"/>
      <c r="GDA1" s="669"/>
      <c r="GDB1" s="669"/>
      <c r="GDC1" s="669"/>
      <c r="GDD1" s="669"/>
      <c r="GDE1" s="669"/>
      <c r="GDF1" s="669"/>
      <c r="GDG1" s="669"/>
      <c r="GDH1" s="669"/>
      <c r="GDI1" s="669"/>
      <c r="GDJ1" s="669"/>
      <c r="GDK1" s="670"/>
      <c r="GDL1" s="669"/>
      <c r="GDM1" s="669"/>
      <c r="GDN1" s="669"/>
      <c r="GDO1" s="671"/>
      <c r="GDP1" s="550"/>
      <c r="GDQ1" s="551"/>
      <c r="GDR1" s="669"/>
      <c r="GDS1" s="669"/>
      <c r="GDT1" s="669"/>
      <c r="GDU1" s="669"/>
      <c r="GDV1" s="669"/>
      <c r="GDW1" s="669"/>
      <c r="GDX1" s="669"/>
      <c r="GDY1" s="669"/>
      <c r="GDZ1" s="669"/>
      <c r="GEA1" s="669"/>
      <c r="GEB1" s="669"/>
      <c r="GEC1" s="669"/>
      <c r="GED1" s="669"/>
      <c r="GEE1" s="669"/>
      <c r="GEF1" s="670"/>
      <c r="GEG1" s="669"/>
      <c r="GEH1" s="669"/>
      <c r="GEI1" s="669"/>
      <c r="GEJ1" s="671"/>
      <c r="GEK1" s="550"/>
      <c r="GEL1" s="551"/>
      <c r="GEM1" s="669"/>
      <c r="GEN1" s="669"/>
      <c r="GEO1" s="669"/>
      <c r="GEP1" s="669"/>
      <c r="GEQ1" s="669"/>
      <c r="GER1" s="669"/>
      <c r="GES1" s="669"/>
      <c r="GET1" s="669"/>
      <c r="GEU1" s="669"/>
      <c r="GEV1" s="669"/>
      <c r="GEW1" s="669"/>
      <c r="GEX1" s="669"/>
      <c r="GEY1" s="669"/>
      <c r="GEZ1" s="669"/>
      <c r="GFA1" s="670"/>
      <c r="GFB1" s="669"/>
      <c r="GFC1" s="669"/>
      <c r="GFD1" s="669"/>
      <c r="GFE1" s="671"/>
      <c r="GFF1" s="550"/>
      <c r="GFG1" s="551"/>
      <c r="GFH1" s="669"/>
      <c r="GFI1" s="669"/>
      <c r="GFJ1" s="669"/>
      <c r="GFK1" s="669"/>
      <c r="GFL1" s="669"/>
      <c r="GFM1" s="669"/>
      <c r="GFN1" s="669"/>
      <c r="GFO1" s="669"/>
      <c r="GFP1" s="669"/>
      <c r="GFQ1" s="669"/>
      <c r="GFR1" s="669"/>
      <c r="GFS1" s="669"/>
      <c r="GFT1" s="669"/>
      <c r="GFU1" s="669"/>
      <c r="GFV1" s="670"/>
      <c r="GFW1" s="669"/>
      <c r="GFX1" s="669"/>
      <c r="GFY1" s="669"/>
      <c r="GFZ1" s="671"/>
      <c r="GGA1" s="550"/>
      <c r="GGB1" s="551"/>
      <c r="GGC1" s="669"/>
      <c r="GGD1" s="669"/>
      <c r="GGE1" s="669"/>
      <c r="GGF1" s="669"/>
      <c r="GGG1" s="669"/>
      <c r="GGH1" s="669"/>
      <c r="GGI1" s="669"/>
      <c r="GGJ1" s="669"/>
      <c r="GGK1" s="669"/>
      <c r="GGL1" s="669"/>
      <c r="GGM1" s="669"/>
      <c r="GGN1" s="669"/>
      <c r="GGO1" s="669"/>
      <c r="GGP1" s="669"/>
      <c r="GGQ1" s="670"/>
      <c r="GGR1" s="669"/>
      <c r="GGS1" s="669"/>
      <c r="GGT1" s="669"/>
      <c r="GGU1" s="671"/>
      <c r="GGV1" s="550"/>
      <c r="GGW1" s="551"/>
      <c r="GGX1" s="669"/>
      <c r="GGY1" s="669"/>
      <c r="GGZ1" s="669"/>
      <c r="GHA1" s="669"/>
      <c r="GHB1" s="669"/>
      <c r="GHC1" s="669"/>
      <c r="GHD1" s="669"/>
      <c r="GHE1" s="669"/>
      <c r="GHF1" s="669"/>
      <c r="GHG1" s="669"/>
      <c r="GHH1" s="669"/>
      <c r="GHI1" s="669"/>
      <c r="GHJ1" s="669"/>
      <c r="GHK1" s="669"/>
      <c r="GHL1" s="670"/>
      <c r="GHM1" s="669"/>
      <c r="GHN1" s="669"/>
      <c r="GHO1" s="669"/>
      <c r="GHP1" s="671"/>
      <c r="GHQ1" s="550"/>
      <c r="GHR1" s="551"/>
      <c r="GHS1" s="669"/>
      <c r="GHT1" s="669"/>
      <c r="GHU1" s="669"/>
      <c r="GHV1" s="669"/>
      <c r="GHW1" s="669"/>
      <c r="GHX1" s="669"/>
      <c r="GHY1" s="669"/>
      <c r="GHZ1" s="669"/>
      <c r="GIA1" s="669"/>
      <c r="GIB1" s="669"/>
      <c r="GIC1" s="669"/>
      <c r="GID1" s="669"/>
      <c r="GIE1" s="669"/>
      <c r="GIF1" s="669"/>
      <c r="GIG1" s="670"/>
      <c r="GIH1" s="669"/>
      <c r="GII1" s="669"/>
      <c r="GIJ1" s="669"/>
      <c r="GIK1" s="671"/>
      <c r="GIL1" s="550"/>
      <c r="GIM1" s="551"/>
      <c r="GIN1" s="669"/>
      <c r="GIO1" s="669"/>
      <c r="GIP1" s="669"/>
      <c r="GIQ1" s="669"/>
      <c r="GIR1" s="669"/>
      <c r="GIS1" s="669"/>
      <c r="GIT1" s="669"/>
      <c r="GIU1" s="669"/>
      <c r="GIV1" s="669"/>
      <c r="GIW1" s="669"/>
      <c r="GIX1" s="669"/>
      <c r="GIY1" s="669"/>
      <c r="GIZ1" s="669"/>
      <c r="GJA1" s="669"/>
      <c r="GJB1" s="670"/>
      <c r="GJC1" s="669"/>
      <c r="GJD1" s="669"/>
      <c r="GJE1" s="669"/>
      <c r="GJF1" s="671"/>
      <c r="GJG1" s="550"/>
      <c r="GJH1" s="551"/>
      <c r="GJI1" s="669"/>
      <c r="GJJ1" s="669"/>
      <c r="GJK1" s="669"/>
      <c r="GJL1" s="669"/>
      <c r="GJM1" s="669"/>
      <c r="GJN1" s="669"/>
      <c r="GJO1" s="669"/>
      <c r="GJP1" s="669"/>
      <c r="GJQ1" s="669"/>
      <c r="GJR1" s="669"/>
      <c r="GJS1" s="669"/>
      <c r="GJT1" s="669"/>
      <c r="GJU1" s="669"/>
      <c r="GJV1" s="669"/>
      <c r="GJW1" s="670"/>
      <c r="GJX1" s="669"/>
      <c r="GJY1" s="669"/>
      <c r="GJZ1" s="669"/>
      <c r="GKA1" s="671"/>
      <c r="GKB1" s="550"/>
      <c r="GKC1" s="551"/>
      <c r="GKD1" s="669"/>
      <c r="GKE1" s="669"/>
      <c r="GKF1" s="669"/>
      <c r="GKG1" s="669"/>
      <c r="GKH1" s="669"/>
      <c r="GKI1" s="669"/>
      <c r="GKJ1" s="669"/>
      <c r="GKK1" s="669"/>
      <c r="GKL1" s="669"/>
      <c r="GKM1" s="669"/>
      <c r="GKN1" s="669"/>
      <c r="GKO1" s="669"/>
      <c r="GKP1" s="669"/>
      <c r="GKQ1" s="669"/>
      <c r="GKR1" s="670"/>
      <c r="GKS1" s="669"/>
      <c r="GKT1" s="669"/>
      <c r="GKU1" s="669"/>
      <c r="GKV1" s="671"/>
      <c r="GKW1" s="550"/>
      <c r="GKX1" s="551"/>
      <c r="GKY1" s="669"/>
      <c r="GKZ1" s="669"/>
      <c r="GLA1" s="669"/>
      <c r="GLB1" s="669"/>
      <c r="GLC1" s="669"/>
      <c r="GLD1" s="669"/>
      <c r="GLE1" s="669"/>
      <c r="GLF1" s="669"/>
      <c r="GLG1" s="669"/>
      <c r="GLH1" s="669"/>
      <c r="GLI1" s="669"/>
      <c r="GLJ1" s="669"/>
      <c r="GLK1" s="669"/>
      <c r="GLL1" s="669"/>
      <c r="GLM1" s="670"/>
      <c r="GLN1" s="669"/>
      <c r="GLO1" s="669"/>
      <c r="GLP1" s="669"/>
      <c r="GLQ1" s="671"/>
      <c r="GLR1" s="550"/>
      <c r="GLS1" s="551"/>
      <c r="GLT1" s="669"/>
      <c r="GLU1" s="669"/>
      <c r="GLV1" s="669"/>
      <c r="GLW1" s="669"/>
      <c r="GLX1" s="669"/>
      <c r="GLY1" s="669"/>
      <c r="GLZ1" s="669"/>
      <c r="GMA1" s="669"/>
      <c r="GMB1" s="669"/>
      <c r="GMC1" s="669"/>
      <c r="GMD1" s="669"/>
      <c r="GME1" s="669"/>
      <c r="GMF1" s="669"/>
      <c r="GMG1" s="669"/>
      <c r="GMH1" s="670"/>
      <c r="GMI1" s="669"/>
      <c r="GMJ1" s="669"/>
      <c r="GMK1" s="669"/>
      <c r="GML1" s="671"/>
      <c r="GMM1" s="550"/>
      <c r="GMN1" s="551"/>
      <c r="GMO1" s="669"/>
      <c r="GMP1" s="669"/>
      <c r="GMQ1" s="669"/>
      <c r="GMR1" s="669"/>
      <c r="GMS1" s="669"/>
      <c r="GMT1" s="669"/>
      <c r="GMU1" s="669"/>
      <c r="GMV1" s="669"/>
      <c r="GMW1" s="669"/>
      <c r="GMX1" s="669"/>
      <c r="GMY1" s="669"/>
      <c r="GMZ1" s="669"/>
      <c r="GNA1" s="669"/>
      <c r="GNB1" s="669"/>
      <c r="GNC1" s="670"/>
      <c r="GND1" s="669"/>
      <c r="GNE1" s="669"/>
      <c r="GNF1" s="669"/>
      <c r="GNG1" s="671"/>
      <c r="GNH1" s="550"/>
      <c r="GNI1" s="551"/>
      <c r="GNJ1" s="669"/>
      <c r="GNK1" s="669"/>
      <c r="GNL1" s="669"/>
      <c r="GNM1" s="669"/>
      <c r="GNN1" s="669"/>
      <c r="GNO1" s="669"/>
      <c r="GNP1" s="669"/>
      <c r="GNQ1" s="669"/>
      <c r="GNR1" s="669"/>
      <c r="GNS1" s="669"/>
      <c r="GNT1" s="669"/>
      <c r="GNU1" s="669"/>
      <c r="GNV1" s="669"/>
      <c r="GNW1" s="669"/>
      <c r="GNX1" s="670"/>
      <c r="GNY1" s="669"/>
      <c r="GNZ1" s="669"/>
      <c r="GOA1" s="669"/>
      <c r="GOB1" s="671"/>
      <c r="GOC1" s="550"/>
      <c r="GOD1" s="551"/>
      <c r="GOE1" s="669"/>
      <c r="GOF1" s="669"/>
      <c r="GOG1" s="669"/>
      <c r="GOH1" s="669"/>
      <c r="GOI1" s="669"/>
      <c r="GOJ1" s="669"/>
      <c r="GOK1" s="669"/>
      <c r="GOL1" s="669"/>
      <c r="GOM1" s="669"/>
      <c r="GON1" s="669"/>
      <c r="GOO1" s="669"/>
      <c r="GOP1" s="669"/>
      <c r="GOQ1" s="669"/>
      <c r="GOR1" s="669"/>
      <c r="GOS1" s="670"/>
      <c r="GOT1" s="669"/>
      <c r="GOU1" s="669"/>
      <c r="GOV1" s="669"/>
      <c r="GOW1" s="671"/>
      <c r="GOX1" s="550"/>
      <c r="GOY1" s="551"/>
      <c r="GOZ1" s="669"/>
      <c r="GPA1" s="669"/>
      <c r="GPB1" s="669"/>
      <c r="GPC1" s="669"/>
      <c r="GPD1" s="669"/>
      <c r="GPE1" s="669"/>
      <c r="GPF1" s="669"/>
      <c r="GPG1" s="669"/>
      <c r="GPH1" s="669"/>
      <c r="GPI1" s="669"/>
      <c r="GPJ1" s="669"/>
      <c r="GPK1" s="669"/>
      <c r="GPL1" s="669"/>
      <c r="GPM1" s="669"/>
      <c r="GPN1" s="670"/>
      <c r="GPO1" s="669"/>
      <c r="GPP1" s="669"/>
      <c r="GPQ1" s="669"/>
      <c r="GPR1" s="671"/>
      <c r="GPS1" s="550"/>
      <c r="GPT1" s="551"/>
      <c r="GPU1" s="669"/>
      <c r="GPV1" s="669"/>
      <c r="GPW1" s="669"/>
      <c r="GPX1" s="669"/>
      <c r="GPY1" s="669"/>
      <c r="GPZ1" s="669"/>
      <c r="GQA1" s="669"/>
      <c r="GQB1" s="669"/>
      <c r="GQC1" s="669"/>
      <c r="GQD1" s="669"/>
      <c r="GQE1" s="669"/>
      <c r="GQF1" s="669"/>
      <c r="GQG1" s="669"/>
      <c r="GQH1" s="669"/>
      <c r="GQI1" s="670"/>
      <c r="GQJ1" s="669"/>
      <c r="GQK1" s="669"/>
      <c r="GQL1" s="669"/>
      <c r="GQM1" s="671"/>
      <c r="GQN1" s="550"/>
      <c r="GQO1" s="551"/>
      <c r="GQP1" s="669"/>
      <c r="GQQ1" s="669"/>
      <c r="GQR1" s="669"/>
      <c r="GQS1" s="669"/>
      <c r="GQT1" s="669"/>
      <c r="GQU1" s="669"/>
      <c r="GQV1" s="669"/>
      <c r="GQW1" s="669"/>
      <c r="GQX1" s="669"/>
      <c r="GQY1" s="669"/>
      <c r="GQZ1" s="669"/>
      <c r="GRA1" s="669"/>
      <c r="GRB1" s="669"/>
      <c r="GRC1" s="669"/>
      <c r="GRD1" s="670"/>
      <c r="GRE1" s="669"/>
      <c r="GRF1" s="669"/>
      <c r="GRG1" s="669"/>
      <c r="GRH1" s="671"/>
      <c r="GRI1" s="550"/>
      <c r="GRJ1" s="551"/>
      <c r="GRK1" s="669"/>
      <c r="GRL1" s="669"/>
      <c r="GRM1" s="669"/>
      <c r="GRN1" s="669"/>
      <c r="GRO1" s="669"/>
      <c r="GRP1" s="669"/>
      <c r="GRQ1" s="669"/>
      <c r="GRR1" s="669"/>
      <c r="GRS1" s="669"/>
      <c r="GRT1" s="669"/>
      <c r="GRU1" s="669"/>
      <c r="GRV1" s="669"/>
      <c r="GRW1" s="669"/>
      <c r="GRX1" s="669"/>
      <c r="GRY1" s="670"/>
      <c r="GRZ1" s="669"/>
      <c r="GSA1" s="669"/>
      <c r="GSB1" s="669"/>
      <c r="GSC1" s="671"/>
      <c r="GSD1" s="550"/>
      <c r="GSE1" s="551"/>
      <c r="GSF1" s="669"/>
      <c r="GSG1" s="669"/>
      <c r="GSH1" s="669"/>
      <c r="GSI1" s="669"/>
      <c r="GSJ1" s="669"/>
      <c r="GSK1" s="669"/>
      <c r="GSL1" s="669"/>
      <c r="GSM1" s="669"/>
      <c r="GSN1" s="669"/>
      <c r="GSO1" s="669"/>
      <c r="GSP1" s="669"/>
      <c r="GSQ1" s="669"/>
      <c r="GSR1" s="669"/>
      <c r="GSS1" s="669"/>
      <c r="GST1" s="670"/>
      <c r="GSU1" s="669"/>
      <c r="GSV1" s="669"/>
      <c r="GSW1" s="669"/>
      <c r="GSX1" s="671"/>
      <c r="GSY1" s="550"/>
      <c r="GSZ1" s="551"/>
      <c r="GTA1" s="669"/>
      <c r="GTB1" s="669"/>
      <c r="GTC1" s="669"/>
      <c r="GTD1" s="669"/>
      <c r="GTE1" s="669"/>
      <c r="GTF1" s="669"/>
      <c r="GTG1" s="669"/>
      <c r="GTH1" s="669"/>
      <c r="GTI1" s="669"/>
      <c r="GTJ1" s="669"/>
      <c r="GTK1" s="669"/>
      <c r="GTL1" s="669"/>
      <c r="GTM1" s="669"/>
      <c r="GTN1" s="669"/>
      <c r="GTO1" s="670"/>
      <c r="GTP1" s="669"/>
      <c r="GTQ1" s="669"/>
      <c r="GTR1" s="669"/>
      <c r="GTS1" s="671"/>
      <c r="GTT1" s="550"/>
      <c r="GTU1" s="551"/>
      <c r="GTV1" s="669"/>
      <c r="GTW1" s="669"/>
      <c r="GTX1" s="669"/>
      <c r="GTY1" s="669"/>
      <c r="GTZ1" s="669"/>
      <c r="GUA1" s="669"/>
      <c r="GUB1" s="669"/>
      <c r="GUC1" s="669"/>
      <c r="GUD1" s="669"/>
      <c r="GUE1" s="669"/>
      <c r="GUF1" s="669"/>
      <c r="GUG1" s="669"/>
      <c r="GUH1" s="669"/>
      <c r="GUI1" s="669"/>
      <c r="GUJ1" s="670"/>
      <c r="GUK1" s="669"/>
      <c r="GUL1" s="669"/>
      <c r="GUM1" s="669"/>
      <c r="GUN1" s="671"/>
      <c r="GUO1" s="550"/>
      <c r="GUP1" s="551"/>
      <c r="GUQ1" s="669"/>
      <c r="GUR1" s="669"/>
      <c r="GUS1" s="669"/>
      <c r="GUT1" s="669"/>
      <c r="GUU1" s="669"/>
      <c r="GUV1" s="669"/>
      <c r="GUW1" s="669"/>
      <c r="GUX1" s="669"/>
      <c r="GUY1" s="669"/>
      <c r="GUZ1" s="669"/>
      <c r="GVA1" s="669"/>
      <c r="GVB1" s="669"/>
      <c r="GVC1" s="669"/>
      <c r="GVD1" s="669"/>
      <c r="GVE1" s="670"/>
      <c r="GVF1" s="669"/>
      <c r="GVG1" s="669"/>
      <c r="GVH1" s="669"/>
      <c r="GVI1" s="671"/>
      <c r="GVJ1" s="550"/>
      <c r="GVK1" s="551"/>
      <c r="GVL1" s="669"/>
      <c r="GVM1" s="669"/>
      <c r="GVN1" s="669"/>
      <c r="GVO1" s="669"/>
      <c r="GVP1" s="669"/>
      <c r="GVQ1" s="669"/>
      <c r="GVR1" s="669"/>
      <c r="GVS1" s="669"/>
      <c r="GVT1" s="669"/>
      <c r="GVU1" s="669"/>
      <c r="GVV1" s="669"/>
      <c r="GVW1" s="669"/>
      <c r="GVX1" s="669"/>
      <c r="GVY1" s="669"/>
      <c r="GVZ1" s="670"/>
      <c r="GWA1" s="669"/>
      <c r="GWB1" s="669"/>
      <c r="GWC1" s="669"/>
      <c r="GWD1" s="671"/>
      <c r="GWE1" s="550"/>
      <c r="GWF1" s="551"/>
      <c r="GWG1" s="669"/>
      <c r="GWH1" s="669"/>
      <c r="GWI1" s="669"/>
      <c r="GWJ1" s="669"/>
      <c r="GWK1" s="669"/>
      <c r="GWL1" s="669"/>
      <c r="GWM1" s="669"/>
      <c r="GWN1" s="669"/>
      <c r="GWO1" s="669"/>
      <c r="GWP1" s="669"/>
      <c r="GWQ1" s="669"/>
      <c r="GWR1" s="669"/>
      <c r="GWS1" s="669"/>
      <c r="GWT1" s="669"/>
      <c r="GWU1" s="670"/>
      <c r="GWV1" s="669"/>
      <c r="GWW1" s="669"/>
      <c r="GWX1" s="669"/>
      <c r="GWY1" s="671"/>
      <c r="GWZ1" s="550"/>
      <c r="GXA1" s="551"/>
      <c r="GXB1" s="669"/>
      <c r="GXC1" s="669"/>
      <c r="GXD1" s="669"/>
      <c r="GXE1" s="669"/>
      <c r="GXF1" s="669"/>
      <c r="GXG1" s="669"/>
      <c r="GXH1" s="669"/>
      <c r="GXI1" s="669"/>
      <c r="GXJ1" s="669"/>
      <c r="GXK1" s="669"/>
      <c r="GXL1" s="669"/>
      <c r="GXM1" s="669"/>
      <c r="GXN1" s="669"/>
      <c r="GXO1" s="669"/>
      <c r="GXP1" s="670"/>
      <c r="GXQ1" s="669"/>
      <c r="GXR1" s="669"/>
      <c r="GXS1" s="669"/>
      <c r="GXT1" s="671"/>
      <c r="GXU1" s="550"/>
      <c r="GXV1" s="551"/>
      <c r="GXW1" s="669"/>
      <c r="GXX1" s="669"/>
      <c r="GXY1" s="669"/>
      <c r="GXZ1" s="669"/>
      <c r="GYA1" s="669"/>
      <c r="GYB1" s="669"/>
      <c r="GYC1" s="669"/>
      <c r="GYD1" s="669"/>
      <c r="GYE1" s="669"/>
      <c r="GYF1" s="669"/>
      <c r="GYG1" s="669"/>
      <c r="GYH1" s="669"/>
      <c r="GYI1" s="669"/>
      <c r="GYJ1" s="669"/>
      <c r="GYK1" s="670"/>
      <c r="GYL1" s="669"/>
      <c r="GYM1" s="669"/>
      <c r="GYN1" s="669"/>
      <c r="GYO1" s="671"/>
      <c r="GYP1" s="550"/>
      <c r="GYQ1" s="551"/>
      <c r="GYR1" s="669"/>
      <c r="GYS1" s="669"/>
      <c r="GYT1" s="669"/>
      <c r="GYU1" s="669"/>
      <c r="GYV1" s="669"/>
      <c r="GYW1" s="669"/>
      <c r="GYX1" s="669"/>
      <c r="GYY1" s="669"/>
      <c r="GYZ1" s="669"/>
      <c r="GZA1" s="669"/>
      <c r="GZB1" s="669"/>
      <c r="GZC1" s="669"/>
      <c r="GZD1" s="669"/>
      <c r="GZE1" s="669"/>
      <c r="GZF1" s="670"/>
      <c r="GZG1" s="669"/>
      <c r="GZH1" s="669"/>
      <c r="GZI1" s="669"/>
      <c r="GZJ1" s="671"/>
      <c r="GZK1" s="550"/>
      <c r="GZL1" s="551"/>
      <c r="GZM1" s="669"/>
      <c r="GZN1" s="669"/>
      <c r="GZO1" s="669"/>
      <c r="GZP1" s="669"/>
      <c r="GZQ1" s="669"/>
      <c r="GZR1" s="669"/>
      <c r="GZS1" s="669"/>
      <c r="GZT1" s="669"/>
      <c r="GZU1" s="669"/>
      <c r="GZV1" s="669"/>
      <c r="GZW1" s="669"/>
      <c r="GZX1" s="669"/>
      <c r="GZY1" s="669"/>
      <c r="GZZ1" s="669"/>
      <c r="HAA1" s="670"/>
      <c r="HAB1" s="669"/>
      <c r="HAC1" s="669"/>
      <c r="HAD1" s="669"/>
      <c r="HAE1" s="671"/>
      <c r="HAF1" s="550"/>
      <c r="HAG1" s="551"/>
      <c r="HAH1" s="669"/>
      <c r="HAI1" s="669"/>
      <c r="HAJ1" s="669"/>
      <c r="HAK1" s="669"/>
      <c r="HAL1" s="669"/>
      <c r="HAM1" s="669"/>
      <c r="HAN1" s="669"/>
      <c r="HAO1" s="669"/>
      <c r="HAP1" s="669"/>
      <c r="HAQ1" s="669"/>
      <c r="HAR1" s="669"/>
      <c r="HAS1" s="669"/>
      <c r="HAT1" s="669"/>
      <c r="HAU1" s="669"/>
      <c r="HAV1" s="670"/>
      <c r="HAW1" s="669"/>
      <c r="HAX1" s="669"/>
      <c r="HAY1" s="669"/>
      <c r="HAZ1" s="671"/>
      <c r="HBA1" s="550"/>
      <c r="HBB1" s="551"/>
      <c r="HBC1" s="669"/>
      <c r="HBD1" s="669"/>
      <c r="HBE1" s="669"/>
      <c r="HBF1" s="669"/>
      <c r="HBG1" s="669"/>
      <c r="HBH1" s="669"/>
      <c r="HBI1" s="669"/>
      <c r="HBJ1" s="669"/>
      <c r="HBK1" s="669"/>
      <c r="HBL1" s="669"/>
      <c r="HBM1" s="669"/>
      <c r="HBN1" s="669"/>
      <c r="HBO1" s="669"/>
      <c r="HBP1" s="669"/>
      <c r="HBQ1" s="670"/>
      <c r="HBR1" s="669"/>
      <c r="HBS1" s="669"/>
      <c r="HBT1" s="669"/>
      <c r="HBU1" s="671"/>
      <c r="HBV1" s="550"/>
      <c r="HBW1" s="551"/>
      <c r="HBX1" s="669"/>
      <c r="HBY1" s="669"/>
      <c r="HBZ1" s="669"/>
      <c r="HCA1" s="669"/>
      <c r="HCB1" s="669"/>
      <c r="HCC1" s="669"/>
      <c r="HCD1" s="669"/>
      <c r="HCE1" s="669"/>
      <c r="HCF1" s="669"/>
      <c r="HCG1" s="669"/>
      <c r="HCH1" s="669"/>
      <c r="HCI1" s="669"/>
      <c r="HCJ1" s="669"/>
      <c r="HCK1" s="669"/>
      <c r="HCL1" s="670"/>
      <c r="HCM1" s="669"/>
      <c r="HCN1" s="669"/>
      <c r="HCO1" s="669"/>
      <c r="HCP1" s="671"/>
      <c r="HCQ1" s="550"/>
      <c r="HCR1" s="551"/>
      <c r="HCS1" s="669"/>
      <c r="HCT1" s="669"/>
      <c r="HCU1" s="669"/>
      <c r="HCV1" s="669"/>
      <c r="HCW1" s="669"/>
      <c r="HCX1" s="669"/>
      <c r="HCY1" s="669"/>
      <c r="HCZ1" s="669"/>
      <c r="HDA1" s="669"/>
      <c r="HDB1" s="669"/>
      <c r="HDC1" s="669"/>
      <c r="HDD1" s="669"/>
      <c r="HDE1" s="669"/>
      <c r="HDF1" s="669"/>
      <c r="HDG1" s="670"/>
      <c r="HDH1" s="669"/>
      <c r="HDI1" s="669"/>
      <c r="HDJ1" s="669"/>
      <c r="HDK1" s="671"/>
      <c r="HDL1" s="550"/>
      <c r="HDM1" s="551"/>
      <c r="HDN1" s="669"/>
      <c r="HDO1" s="669"/>
      <c r="HDP1" s="669"/>
      <c r="HDQ1" s="669"/>
      <c r="HDR1" s="669"/>
      <c r="HDS1" s="669"/>
      <c r="HDT1" s="669"/>
      <c r="HDU1" s="669"/>
      <c r="HDV1" s="669"/>
      <c r="HDW1" s="669"/>
      <c r="HDX1" s="669"/>
      <c r="HDY1" s="669"/>
      <c r="HDZ1" s="669"/>
      <c r="HEA1" s="669"/>
      <c r="HEB1" s="670"/>
      <c r="HEC1" s="669"/>
      <c r="HED1" s="669"/>
      <c r="HEE1" s="669"/>
      <c r="HEF1" s="671"/>
      <c r="HEG1" s="550"/>
      <c r="HEH1" s="551"/>
      <c r="HEI1" s="669"/>
      <c r="HEJ1" s="669"/>
      <c r="HEK1" s="669"/>
      <c r="HEL1" s="669"/>
      <c r="HEM1" s="669"/>
      <c r="HEN1" s="669"/>
      <c r="HEO1" s="669"/>
      <c r="HEP1" s="669"/>
      <c r="HEQ1" s="669"/>
      <c r="HER1" s="669"/>
      <c r="HES1" s="669"/>
      <c r="HET1" s="669"/>
      <c r="HEU1" s="669"/>
      <c r="HEV1" s="669"/>
      <c r="HEW1" s="670"/>
      <c r="HEX1" s="669"/>
      <c r="HEY1" s="669"/>
      <c r="HEZ1" s="669"/>
      <c r="HFA1" s="671"/>
      <c r="HFB1" s="550"/>
      <c r="HFC1" s="551"/>
      <c r="HFD1" s="669"/>
      <c r="HFE1" s="669"/>
      <c r="HFF1" s="669"/>
      <c r="HFG1" s="669"/>
      <c r="HFH1" s="669"/>
      <c r="HFI1" s="669"/>
      <c r="HFJ1" s="669"/>
      <c r="HFK1" s="669"/>
      <c r="HFL1" s="669"/>
      <c r="HFM1" s="669"/>
      <c r="HFN1" s="669"/>
      <c r="HFO1" s="669"/>
      <c r="HFP1" s="669"/>
      <c r="HFQ1" s="669"/>
      <c r="HFR1" s="670"/>
      <c r="HFS1" s="669"/>
      <c r="HFT1" s="669"/>
      <c r="HFU1" s="669"/>
      <c r="HFV1" s="671"/>
      <c r="HFW1" s="550"/>
      <c r="HFX1" s="551"/>
      <c r="HFY1" s="669"/>
      <c r="HFZ1" s="669"/>
      <c r="HGA1" s="669"/>
      <c r="HGB1" s="669"/>
      <c r="HGC1" s="669"/>
      <c r="HGD1" s="669"/>
      <c r="HGE1" s="669"/>
      <c r="HGF1" s="669"/>
      <c r="HGG1" s="669"/>
      <c r="HGH1" s="669"/>
      <c r="HGI1" s="669"/>
      <c r="HGJ1" s="669"/>
      <c r="HGK1" s="669"/>
      <c r="HGL1" s="669"/>
      <c r="HGM1" s="670"/>
      <c r="HGN1" s="669"/>
      <c r="HGO1" s="669"/>
      <c r="HGP1" s="669"/>
      <c r="HGQ1" s="671"/>
      <c r="HGR1" s="550"/>
      <c r="HGS1" s="551"/>
      <c r="HGT1" s="669"/>
      <c r="HGU1" s="669"/>
      <c r="HGV1" s="669"/>
      <c r="HGW1" s="669"/>
      <c r="HGX1" s="669"/>
      <c r="HGY1" s="669"/>
      <c r="HGZ1" s="669"/>
      <c r="HHA1" s="669"/>
      <c r="HHB1" s="669"/>
      <c r="HHC1" s="669"/>
      <c r="HHD1" s="669"/>
      <c r="HHE1" s="669"/>
      <c r="HHF1" s="669"/>
      <c r="HHG1" s="669"/>
      <c r="HHH1" s="670"/>
      <c r="HHI1" s="669"/>
      <c r="HHJ1" s="669"/>
      <c r="HHK1" s="669"/>
      <c r="HHL1" s="671"/>
      <c r="HHM1" s="550"/>
      <c r="HHN1" s="551"/>
      <c r="HHO1" s="669"/>
      <c r="HHP1" s="669"/>
      <c r="HHQ1" s="669"/>
      <c r="HHR1" s="669"/>
      <c r="HHS1" s="669"/>
      <c r="HHT1" s="669"/>
      <c r="HHU1" s="669"/>
      <c r="HHV1" s="669"/>
      <c r="HHW1" s="669"/>
      <c r="HHX1" s="669"/>
      <c r="HHY1" s="669"/>
      <c r="HHZ1" s="669"/>
      <c r="HIA1" s="669"/>
      <c r="HIB1" s="669"/>
      <c r="HIC1" s="670"/>
      <c r="HID1" s="669"/>
      <c r="HIE1" s="669"/>
      <c r="HIF1" s="669"/>
      <c r="HIG1" s="671"/>
      <c r="HIH1" s="550"/>
      <c r="HII1" s="551"/>
      <c r="HIJ1" s="669"/>
      <c r="HIK1" s="669"/>
      <c r="HIL1" s="669"/>
      <c r="HIM1" s="669"/>
      <c r="HIN1" s="669"/>
      <c r="HIO1" s="669"/>
      <c r="HIP1" s="669"/>
      <c r="HIQ1" s="669"/>
      <c r="HIR1" s="669"/>
      <c r="HIS1" s="669"/>
      <c r="HIT1" s="669"/>
      <c r="HIU1" s="669"/>
      <c r="HIV1" s="669"/>
      <c r="HIW1" s="669"/>
      <c r="HIX1" s="670"/>
      <c r="HIY1" s="669"/>
      <c r="HIZ1" s="669"/>
      <c r="HJA1" s="669"/>
      <c r="HJB1" s="671"/>
      <c r="HJC1" s="550"/>
      <c r="HJD1" s="551"/>
      <c r="HJE1" s="669"/>
      <c r="HJF1" s="669"/>
      <c r="HJG1" s="669"/>
      <c r="HJH1" s="669"/>
      <c r="HJI1" s="669"/>
      <c r="HJJ1" s="669"/>
      <c r="HJK1" s="669"/>
      <c r="HJL1" s="669"/>
      <c r="HJM1" s="669"/>
      <c r="HJN1" s="669"/>
      <c r="HJO1" s="669"/>
      <c r="HJP1" s="669"/>
      <c r="HJQ1" s="669"/>
      <c r="HJR1" s="669"/>
      <c r="HJS1" s="670"/>
      <c r="HJT1" s="669"/>
      <c r="HJU1" s="669"/>
      <c r="HJV1" s="669"/>
      <c r="HJW1" s="671"/>
      <c r="HJX1" s="550"/>
      <c r="HJY1" s="551"/>
      <c r="HJZ1" s="669"/>
      <c r="HKA1" s="669"/>
      <c r="HKB1" s="669"/>
      <c r="HKC1" s="669"/>
      <c r="HKD1" s="669"/>
      <c r="HKE1" s="669"/>
      <c r="HKF1" s="669"/>
      <c r="HKG1" s="669"/>
      <c r="HKH1" s="669"/>
      <c r="HKI1" s="669"/>
      <c r="HKJ1" s="669"/>
      <c r="HKK1" s="669"/>
      <c r="HKL1" s="669"/>
      <c r="HKM1" s="669"/>
      <c r="HKN1" s="670"/>
      <c r="HKO1" s="669"/>
      <c r="HKP1" s="669"/>
      <c r="HKQ1" s="669"/>
      <c r="HKR1" s="671"/>
      <c r="HKS1" s="550"/>
      <c r="HKT1" s="551"/>
      <c r="HKU1" s="669"/>
      <c r="HKV1" s="669"/>
      <c r="HKW1" s="669"/>
      <c r="HKX1" s="669"/>
      <c r="HKY1" s="669"/>
      <c r="HKZ1" s="669"/>
      <c r="HLA1" s="669"/>
      <c r="HLB1" s="669"/>
      <c r="HLC1" s="669"/>
      <c r="HLD1" s="669"/>
      <c r="HLE1" s="669"/>
      <c r="HLF1" s="669"/>
      <c r="HLG1" s="669"/>
      <c r="HLH1" s="669"/>
      <c r="HLI1" s="670"/>
      <c r="HLJ1" s="669"/>
      <c r="HLK1" s="669"/>
      <c r="HLL1" s="669"/>
      <c r="HLM1" s="671"/>
      <c r="HLN1" s="550"/>
      <c r="HLO1" s="551"/>
      <c r="HLP1" s="669"/>
      <c r="HLQ1" s="669"/>
      <c r="HLR1" s="669"/>
      <c r="HLS1" s="669"/>
      <c r="HLT1" s="669"/>
      <c r="HLU1" s="669"/>
      <c r="HLV1" s="669"/>
      <c r="HLW1" s="669"/>
      <c r="HLX1" s="669"/>
      <c r="HLY1" s="669"/>
      <c r="HLZ1" s="669"/>
      <c r="HMA1" s="669"/>
      <c r="HMB1" s="669"/>
      <c r="HMC1" s="669"/>
      <c r="HMD1" s="670"/>
      <c r="HME1" s="669"/>
      <c r="HMF1" s="669"/>
      <c r="HMG1" s="669"/>
      <c r="HMH1" s="671"/>
      <c r="HMI1" s="550"/>
      <c r="HMJ1" s="551"/>
      <c r="HMK1" s="669"/>
      <c r="HML1" s="669"/>
      <c r="HMM1" s="669"/>
      <c r="HMN1" s="669"/>
      <c r="HMO1" s="669"/>
      <c r="HMP1" s="669"/>
      <c r="HMQ1" s="669"/>
      <c r="HMR1" s="669"/>
      <c r="HMS1" s="669"/>
      <c r="HMT1" s="669"/>
      <c r="HMU1" s="669"/>
      <c r="HMV1" s="669"/>
      <c r="HMW1" s="669"/>
      <c r="HMX1" s="669"/>
      <c r="HMY1" s="670"/>
      <c r="HMZ1" s="669"/>
      <c r="HNA1" s="669"/>
      <c r="HNB1" s="669"/>
      <c r="HNC1" s="671"/>
      <c r="HND1" s="550"/>
      <c r="HNE1" s="551"/>
      <c r="HNF1" s="669"/>
      <c r="HNG1" s="669"/>
      <c r="HNH1" s="669"/>
      <c r="HNI1" s="669"/>
      <c r="HNJ1" s="669"/>
      <c r="HNK1" s="669"/>
      <c r="HNL1" s="669"/>
      <c r="HNM1" s="669"/>
      <c r="HNN1" s="669"/>
      <c r="HNO1" s="669"/>
      <c r="HNP1" s="669"/>
      <c r="HNQ1" s="669"/>
      <c r="HNR1" s="669"/>
      <c r="HNS1" s="669"/>
      <c r="HNT1" s="670"/>
      <c r="HNU1" s="669"/>
      <c r="HNV1" s="669"/>
      <c r="HNW1" s="669"/>
      <c r="HNX1" s="671"/>
      <c r="HNY1" s="550"/>
      <c r="HNZ1" s="551"/>
      <c r="HOA1" s="669"/>
      <c r="HOB1" s="669"/>
      <c r="HOC1" s="669"/>
      <c r="HOD1" s="669"/>
      <c r="HOE1" s="669"/>
      <c r="HOF1" s="669"/>
      <c r="HOG1" s="669"/>
      <c r="HOH1" s="669"/>
      <c r="HOI1" s="669"/>
      <c r="HOJ1" s="669"/>
      <c r="HOK1" s="669"/>
      <c r="HOL1" s="669"/>
      <c r="HOM1" s="669"/>
      <c r="HON1" s="669"/>
      <c r="HOO1" s="670"/>
      <c r="HOP1" s="669"/>
      <c r="HOQ1" s="669"/>
      <c r="HOR1" s="669"/>
      <c r="HOS1" s="671"/>
      <c r="HOT1" s="550"/>
      <c r="HOU1" s="551"/>
      <c r="HOV1" s="669"/>
      <c r="HOW1" s="669"/>
      <c r="HOX1" s="669"/>
      <c r="HOY1" s="669"/>
      <c r="HOZ1" s="669"/>
      <c r="HPA1" s="669"/>
      <c r="HPB1" s="669"/>
      <c r="HPC1" s="669"/>
      <c r="HPD1" s="669"/>
      <c r="HPE1" s="669"/>
      <c r="HPF1" s="669"/>
      <c r="HPG1" s="669"/>
      <c r="HPH1" s="669"/>
      <c r="HPI1" s="669"/>
      <c r="HPJ1" s="670"/>
      <c r="HPK1" s="669"/>
      <c r="HPL1" s="669"/>
      <c r="HPM1" s="669"/>
      <c r="HPN1" s="671"/>
      <c r="HPO1" s="550"/>
      <c r="HPP1" s="551"/>
      <c r="HPQ1" s="669"/>
      <c r="HPR1" s="669"/>
      <c r="HPS1" s="669"/>
      <c r="HPT1" s="669"/>
      <c r="HPU1" s="669"/>
      <c r="HPV1" s="669"/>
      <c r="HPW1" s="669"/>
      <c r="HPX1" s="669"/>
      <c r="HPY1" s="669"/>
      <c r="HPZ1" s="669"/>
      <c r="HQA1" s="669"/>
      <c r="HQB1" s="669"/>
      <c r="HQC1" s="669"/>
      <c r="HQD1" s="669"/>
      <c r="HQE1" s="670"/>
      <c r="HQF1" s="669"/>
      <c r="HQG1" s="669"/>
      <c r="HQH1" s="669"/>
      <c r="HQI1" s="671"/>
      <c r="HQJ1" s="550"/>
      <c r="HQK1" s="551"/>
      <c r="HQL1" s="669"/>
      <c r="HQM1" s="669"/>
      <c r="HQN1" s="669"/>
      <c r="HQO1" s="669"/>
      <c r="HQP1" s="669"/>
      <c r="HQQ1" s="669"/>
      <c r="HQR1" s="669"/>
      <c r="HQS1" s="669"/>
      <c r="HQT1" s="669"/>
      <c r="HQU1" s="669"/>
      <c r="HQV1" s="669"/>
      <c r="HQW1" s="669"/>
      <c r="HQX1" s="669"/>
      <c r="HQY1" s="669"/>
      <c r="HQZ1" s="670"/>
      <c r="HRA1" s="669"/>
      <c r="HRB1" s="669"/>
      <c r="HRC1" s="669"/>
      <c r="HRD1" s="671"/>
      <c r="HRE1" s="550"/>
      <c r="HRF1" s="551"/>
      <c r="HRG1" s="669"/>
      <c r="HRH1" s="669"/>
      <c r="HRI1" s="669"/>
      <c r="HRJ1" s="669"/>
      <c r="HRK1" s="669"/>
      <c r="HRL1" s="669"/>
      <c r="HRM1" s="669"/>
      <c r="HRN1" s="669"/>
      <c r="HRO1" s="669"/>
      <c r="HRP1" s="669"/>
      <c r="HRQ1" s="669"/>
      <c r="HRR1" s="669"/>
      <c r="HRS1" s="669"/>
      <c r="HRT1" s="669"/>
      <c r="HRU1" s="670"/>
      <c r="HRV1" s="669"/>
      <c r="HRW1" s="669"/>
      <c r="HRX1" s="669"/>
      <c r="HRY1" s="671"/>
      <c r="HRZ1" s="550"/>
      <c r="HSA1" s="551"/>
      <c r="HSB1" s="669"/>
      <c r="HSC1" s="669"/>
      <c r="HSD1" s="669"/>
      <c r="HSE1" s="669"/>
      <c r="HSF1" s="669"/>
      <c r="HSG1" s="669"/>
      <c r="HSH1" s="669"/>
      <c r="HSI1" s="669"/>
      <c r="HSJ1" s="669"/>
      <c r="HSK1" s="669"/>
      <c r="HSL1" s="669"/>
      <c r="HSM1" s="669"/>
      <c r="HSN1" s="669"/>
      <c r="HSO1" s="669"/>
      <c r="HSP1" s="670"/>
      <c r="HSQ1" s="669"/>
      <c r="HSR1" s="669"/>
      <c r="HSS1" s="669"/>
      <c r="HST1" s="671"/>
      <c r="HSU1" s="550"/>
      <c r="HSV1" s="551"/>
      <c r="HSW1" s="669"/>
      <c r="HSX1" s="669"/>
      <c r="HSY1" s="669"/>
      <c r="HSZ1" s="669"/>
      <c r="HTA1" s="669"/>
      <c r="HTB1" s="669"/>
      <c r="HTC1" s="669"/>
      <c r="HTD1" s="669"/>
      <c r="HTE1" s="669"/>
      <c r="HTF1" s="669"/>
      <c r="HTG1" s="669"/>
      <c r="HTH1" s="669"/>
      <c r="HTI1" s="669"/>
      <c r="HTJ1" s="669"/>
      <c r="HTK1" s="670"/>
      <c r="HTL1" s="669"/>
      <c r="HTM1" s="669"/>
      <c r="HTN1" s="669"/>
      <c r="HTO1" s="671"/>
      <c r="HTP1" s="550"/>
      <c r="HTQ1" s="551"/>
      <c r="HTR1" s="669"/>
      <c r="HTS1" s="669"/>
      <c r="HTT1" s="669"/>
      <c r="HTU1" s="669"/>
      <c r="HTV1" s="669"/>
      <c r="HTW1" s="669"/>
      <c r="HTX1" s="669"/>
      <c r="HTY1" s="669"/>
      <c r="HTZ1" s="669"/>
      <c r="HUA1" s="669"/>
      <c r="HUB1" s="669"/>
      <c r="HUC1" s="669"/>
      <c r="HUD1" s="669"/>
      <c r="HUE1" s="669"/>
      <c r="HUF1" s="670"/>
      <c r="HUG1" s="669"/>
      <c r="HUH1" s="669"/>
      <c r="HUI1" s="669"/>
      <c r="HUJ1" s="671"/>
      <c r="HUK1" s="550"/>
      <c r="HUL1" s="551"/>
      <c r="HUM1" s="669"/>
      <c r="HUN1" s="669"/>
      <c r="HUO1" s="669"/>
      <c r="HUP1" s="669"/>
      <c r="HUQ1" s="669"/>
      <c r="HUR1" s="669"/>
      <c r="HUS1" s="669"/>
      <c r="HUT1" s="669"/>
      <c r="HUU1" s="669"/>
      <c r="HUV1" s="669"/>
      <c r="HUW1" s="669"/>
      <c r="HUX1" s="669"/>
      <c r="HUY1" s="669"/>
      <c r="HUZ1" s="669"/>
      <c r="HVA1" s="670"/>
      <c r="HVB1" s="669"/>
      <c r="HVC1" s="669"/>
      <c r="HVD1" s="669"/>
      <c r="HVE1" s="671"/>
      <c r="HVF1" s="550"/>
      <c r="HVG1" s="551"/>
      <c r="HVH1" s="669"/>
      <c r="HVI1" s="669"/>
      <c r="HVJ1" s="669"/>
      <c r="HVK1" s="669"/>
      <c r="HVL1" s="669"/>
      <c r="HVM1" s="669"/>
      <c r="HVN1" s="669"/>
      <c r="HVO1" s="669"/>
      <c r="HVP1" s="669"/>
      <c r="HVQ1" s="669"/>
      <c r="HVR1" s="669"/>
      <c r="HVS1" s="669"/>
      <c r="HVT1" s="669"/>
      <c r="HVU1" s="669"/>
      <c r="HVV1" s="670"/>
      <c r="HVW1" s="669"/>
      <c r="HVX1" s="669"/>
      <c r="HVY1" s="669"/>
      <c r="HVZ1" s="671"/>
      <c r="HWA1" s="550"/>
      <c r="HWB1" s="551"/>
      <c r="HWC1" s="669"/>
      <c r="HWD1" s="669"/>
      <c r="HWE1" s="669"/>
      <c r="HWF1" s="669"/>
      <c r="HWG1" s="669"/>
      <c r="HWH1" s="669"/>
      <c r="HWI1" s="669"/>
      <c r="HWJ1" s="669"/>
      <c r="HWK1" s="669"/>
      <c r="HWL1" s="669"/>
      <c r="HWM1" s="669"/>
      <c r="HWN1" s="669"/>
      <c r="HWO1" s="669"/>
      <c r="HWP1" s="669"/>
      <c r="HWQ1" s="670"/>
      <c r="HWR1" s="669"/>
      <c r="HWS1" s="669"/>
      <c r="HWT1" s="669"/>
      <c r="HWU1" s="671"/>
      <c r="HWV1" s="550"/>
      <c r="HWW1" s="551"/>
      <c r="HWX1" s="669"/>
      <c r="HWY1" s="669"/>
      <c r="HWZ1" s="669"/>
      <c r="HXA1" s="669"/>
      <c r="HXB1" s="669"/>
      <c r="HXC1" s="669"/>
      <c r="HXD1" s="669"/>
      <c r="HXE1" s="669"/>
      <c r="HXF1" s="669"/>
      <c r="HXG1" s="669"/>
      <c r="HXH1" s="669"/>
      <c r="HXI1" s="669"/>
      <c r="HXJ1" s="669"/>
      <c r="HXK1" s="669"/>
      <c r="HXL1" s="670"/>
      <c r="HXM1" s="669"/>
      <c r="HXN1" s="669"/>
      <c r="HXO1" s="669"/>
      <c r="HXP1" s="671"/>
      <c r="HXQ1" s="550"/>
      <c r="HXR1" s="551"/>
      <c r="HXS1" s="669"/>
      <c r="HXT1" s="669"/>
      <c r="HXU1" s="669"/>
      <c r="HXV1" s="669"/>
      <c r="HXW1" s="669"/>
      <c r="HXX1" s="669"/>
      <c r="HXY1" s="669"/>
      <c r="HXZ1" s="669"/>
      <c r="HYA1" s="669"/>
      <c r="HYB1" s="669"/>
      <c r="HYC1" s="669"/>
      <c r="HYD1" s="669"/>
      <c r="HYE1" s="669"/>
      <c r="HYF1" s="669"/>
      <c r="HYG1" s="670"/>
      <c r="HYH1" s="669"/>
      <c r="HYI1" s="669"/>
      <c r="HYJ1" s="669"/>
      <c r="HYK1" s="671"/>
      <c r="HYL1" s="550"/>
      <c r="HYM1" s="551"/>
      <c r="HYN1" s="669"/>
      <c r="HYO1" s="669"/>
      <c r="HYP1" s="669"/>
      <c r="HYQ1" s="669"/>
      <c r="HYR1" s="669"/>
      <c r="HYS1" s="669"/>
      <c r="HYT1" s="669"/>
      <c r="HYU1" s="669"/>
      <c r="HYV1" s="669"/>
      <c r="HYW1" s="669"/>
      <c r="HYX1" s="669"/>
      <c r="HYY1" s="669"/>
      <c r="HYZ1" s="669"/>
      <c r="HZA1" s="669"/>
      <c r="HZB1" s="670"/>
      <c r="HZC1" s="669"/>
      <c r="HZD1" s="669"/>
      <c r="HZE1" s="669"/>
      <c r="HZF1" s="671"/>
      <c r="HZG1" s="550"/>
      <c r="HZH1" s="551"/>
      <c r="HZI1" s="669"/>
      <c r="HZJ1" s="669"/>
      <c r="HZK1" s="669"/>
      <c r="HZL1" s="669"/>
      <c r="HZM1" s="669"/>
      <c r="HZN1" s="669"/>
      <c r="HZO1" s="669"/>
      <c r="HZP1" s="669"/>
      <c r="HZQ1" s="669"/>
      <c r="HZR1" s="669"/>
      <c r="HZS1" s="669"/>
      <c r="HZT1" s="669"/>
      <c r="HZU1" s="669"/>
      <c r="HZV1" s="669"/>
      <c r="HZW1" s="670"/>
      <c r="HZX1" s="669"/>
      <c r="HZY1" s="669"/>
      <c r="HZZ1" s="669"/>
      <c r="IAA1" s="671"/>
      <c r="IAB1" s="550"/>
      <c r="IAC1" s="551"/>
      <c r="IAD1" s="669"/>
      <c r="IAE1" s="669"/>
      <c r="IAF1" s="669"/>
      <c r="IAG1" s="669"/>
      <c r="IAH1" s="669"/>
      <c r="IAI1" s="669"/>
      <c r="IAJ1" s="669"/>
      <c r="IAK1" s="669"/>
      <c r="IAL1" s="669"/>
      <c r="IAM1" s="669"/>
      <c r="IAN1" s="669"/>
      <c r="IAO1" s="669"/>
      <c r="IAP1" s="669"/>
      <c r="IAQ1" s="669"/>
      <c r="IAR1" s="670"/>
      <c r="IAS1" s="669"/>
      <c r="IAT1" s="669"/>
      <c r="IAU1" s="669"/>
      <c r="IAV1" s="671"/>
      <c r="IAW1" s="550"/>
      <c r="IAX1" s="551"/>
      <c r="IAY1" s="669"/>
      <c r="IAZ1" s="669"/>
      <c r="IBA1" s="669"/>
      <c r="IBB1" s="669"/>
      <c r="IBC1" s="669"/>
      <c r="IBD1" s="669"/>
      <c r="IBE1" s="669"/>
      <c r="IBF1" s="669"/>
      <c r="IBG1" s="669"/>
      <c r="IBH1" s="669"/>
      <c r="IBI1" s="669"/>
      <c r="IBJ1" s="669"/>
      <c r="IBK1" s="669"/>
      <c r="IBL1" s="669"/>
      <c r="IBM1" s="670"/>
      <c r="IBN1" s="669"/>
      <c r="IBO1" s="669"/>
      <c r="IBP1" s="669"/>
      <c r="IBQ1" s="671"/>
      <c r="IBR1" s="550"/>
      <c r="IBS1" s="551"/>
      <c r="IBT1" s="669"/>
      <c r="IBU1" s="669"/>
      <c r="IBV1" s="669"/>
      <c r="IBW1" s="669"/>
      <c r="IBX1" s="669"/>
      <c r="IBY1" s="669"/>
      <c r="IBZ1" s="669"/>
      <c r="ICA1" s="669"/>
      <c r="ICB1" s="669"/>
      <c r="ICC1" s="669"/>
      <c r="ICD1" s="669"/>
      <c r="ICE1" s="669"/>
      <c r="ICF1" s="669"/>
      <c r="ICG1" s="669"/>
      <c r="ICH1" s="670"/>
      <c r="ICI1" s="669"/>
      <c r="ICJ1" s="669"/>
      <c r="ICK1" s="669"/>
      <c r="ICL1" s="671"/>
      <c r="ICM1" s="550"/>
      <c r="ICN1" s="551"/>
      <c r="ICO1" s="669"/>
      <c r="ICP1" s="669"/>
      <c r="ICQ1" s="669"/>
      <c r="ICR1" s="669"/>
      <c r="ICS1" s="669"/>
      <c r="ICT1" s="669"/>
      <c r="ICU1" s="669"/>
      <c r="ICV1" s="669"/>
      <c r="ICW1" s="669"/>
      <c r="ICX1" s="669"/>
      <c r="ICY1" s="669"/>
      <c r="ICZ1" s="669"/>
      <c r="IDA1" s="669"/>
      <c r="IDB1" s="669"/>
      <c r="IDC1" s="670"/>
      <c r="IDD1" s="669"/>
      <c r="IDE1" s="669"/>
      <c r="IDF1" s="669"/>
      <c r="IDG1" s="671"/>
      <c r="IDH1" s="550"/>
      <c r="IDI1" s="551"/>
      <c r="IDJ1" s="669"/>
      <c r="IDK1" s="669"/>
      <c r="IDL1" s="669"/>
      <c r="IDM1" s="669"/>
      <c r="IDN1" s="669"/>
      <c r="IDO1" s="669"/>
      <c r="IDP1" s="669"/>
      <c r="IDQ1" s="669"/>
      <c r="IDR1" s="669"/>
      <c r="IDS1" s="669"/>
      <c r="IDT1" s="669"/>
      <c r="IDU1" s="669"/>
      <c r="IDV1" s="669"/>
      <c r="IDW1" s="669"/>
      <c r="IDX1" s="670"/>
      <c r="IDY1" s="669"/>
      <c r="IDZ1" s="669"/>
      <c r="IEA1" s="669"/>
      <c r="IEB1" s="671"/>
      <c r="IEC1" s="550"/>
      <c r="IED1" s="551"/>
      <c r="IEE1" s="669"/>
      <c r="IEF1" s="669"/>
      <c r="IEG1" s="669"/>
      <c r="IEH1" s="669"/>
      <c r="IEI1" s="669"/>
      <c r="IEJ1" s="669"/>
      <c r="IEK1" s="669"/>
      <c r="IEL1" s="669"/>
      <c r="IEM1" s="669"/>
      <c r="IEN1" s="669"/>
      <c r="IEO1" s="669"/>
      <c r="IEP1" s="669"/>
      <c r="IEQ1" s="669"/>
      <c r="IER1" s="669"/>
      <c r="IES1" s="670"/>
      <c r="IET1" s="669"/>
      <c r="IEU1" s="669"/>
      <c r="IEV1" s="669"/>
      <c r="IEW1" s="671"/>
      <c r="IEX1" s="550"/>
      <c r="IEY1" s="551"/>
      <c r="IEZ1" s="669"/>
      <c r="IFA1" s="669"/>
      <c r="IFB1" s="669"/>
      <c r="IFC1" s="669"/>
      <c r="IFD1" s="669"/>
      <c r="IFE1" s="669"/>
      <c r="IFF1" s="669"/>
      <c r="IFG1" s="669"/>
      <c r="IFH1" s="669"/>
      <c r="IFI1" s="669"/>
      <c r="IFJ1" s="669"/>
      <c r="IFK1" s="669"/>
      <c r="IFL1" s="669"/>
      <c r="IFM1" s="669"/>
      <c r="IFN1" s="670"/>
      <c r="IFO1" s="669"/>
      <c r="IFP1" s="669"/>
      <c r="IFQ1" s="669"/>
      <c r="IFR1" s="671"/>
      <c r="IFS1" s="550"/>
      <c r="IFT1" s="551"/>
      <c r="IFU1" s="669"/>
      <c r="IFV1" s="669"/>
      <c r="IFW1" s="669"/>
      <c r="IFX1" s="669"/>
      <c r="IFY1" s="669"/>
      <c r="IFZ1" s="669"/>
      <c r="IGA1" s="669"/>
      <c r="IGB1" s="669"/>
      <c r="IGC1" s="669"/>
      <c r="IGD1" s="669"/>
      <c r="IGE1" s="669"/>
      <c r="IGF1" s="669"/>
      <c r="IGG1" s="669"/>
      <c r="IGH1" s="669"/>
      <c r="IGI1" s="670"/>
      <c r="IGJ1" s="669"/>
      <c r="IGK1" s="669"/>
      <c r="IGL1" s="669"/>
      <c r="IGM1" s="671"/>
      <c r="IGN1" s="550"/>
      <c r="IGO1" s="551"/>
      <c r="IGP1" s="669"/>
      <c r="IGQ1" s="669"/>
      <c r="IGR1" s="669"/>
      <c r="IGS1" s="669"/>
      <c r="IGT1" s="669"/>
      <c r="IGU1" s="669"/>
      <c r="IGV1" s="669"/>
      <c r="IGW1" s="669"/>
      <c r="IGX1" s="669"/>
      <c r="IGY1" s="669"/>
      <c r="IGZ1" s="669"/>
      <c r="IHA1" s="669"/>
      <c r="IHB1" s="669"/>
      <c r="IHC1" s="669"/>
      <c r="IHD1" s="670"/>
      <c r="IHE1" s="669"/>
      <c r="IHF1" s="669"/>
      <c r="IHG1" s="669"/>
      <c r="IHH1" s="671"/>
      <c r="IHI1" s="550"/>
      <c r="IHJ1" s="551"/>
      <c r="IHK1" s="669"/>
      <c r="IHL1" s="669"/>
      <c r="IHM1" s="669"/>
      <c r="IHN1" s="669"/>
      <c r="IHO1" s="669"/>
      <c r="IHP1" s="669"/>
      <c r="IHQ1" s="669"/>
      <c r="IHR1" s="669"/>
      <c r="IHS1" s="669"/>
      <c r="IHT1" s="669"/>
      <c r="IHU1" s="669"/>
      <c r="IHV1" s="669"/>
      <c r="IHW1" s="669"/>
      <c r="IHX1" s="669"/>
      <c r="IHY1" s="670"/>
      <c r="IHZ1" s="669"/>
      <c r="IIA1" s="669"/>
      <c r="IIB1" s="669"/>
      <c r="IIC1" s="671"/>
      <c r="IID1" s="550"/>
      <c r="IIE1" s="551"/>
      <c r="IIF1" s="669"/>
      <c r="IIG1" s="669"/>
      <c r="IIH1" s="669"/>
      <c r="III1" s="669"/>
      <c r="IIJ1" s="669"/>
      <c r="IIK1" s="669"/>
      <c r="IIL1" s="669"/>
      <c r="IIM1" s="669"/>
      <c r="IIN1" s="669"/>
      <c r="IIO1" s="669"/>
      <c r="IIP1" s="669"/>
      <c r="IIQ1" s="669"/>
      <c r="IIR1" s="669"/>
      <c r="IIS1" s="669"/>
      <c r="IIT1" s="670"/>
      <c r="IIU1" s="669"/>
      <c r="IIV1" s="669"/>
      <c r="IIW1" s="669"/>
      <c r="IIX1" s="671"/>
      <c r="IIY1" s="550"/>
      <c r="IIZ1" s="551"/>
      <c r="IJA1" s="669"/>
      <c r="IJB1" s="669"/>
      <c r="IJC1" s="669"/>
      <c r="IJD1" s="669"/>
      <c r="IJE1" s="669"/>
      <c r="IJF1" s="669"/>
      <c r="IJG1" s="669"/>
      <c r="IJH1" s="669"/>
      <c r="IJI1" s="669"/>
      <c r="IJJ1" s="669"/>
      <c r="IJK1" s="669"/>
      <c r="IJL1" s="669"/>
      <c r="IJM1" s="669"/>
      <c r="IJN1" s="669"/>
      <c r="IJO1" s="670"/>
      <c r="IJP1" s="669"/>
      <c r="IJQ1" s="669"/>
      <c r="IJR1" s="669"/>
      <c r="IJS1" s="671"/>
      <c r="IJT1" s="550"/>
      <c r="IJU1" s="551"/>
      <c r="IJV1" s="669"/>
      <c r="IJW1" s="669"/>
      <c r="IJX1" s="669"/>
      <c r="IJY1" s="669"/>
      <c r="IJZ1" s="669"/>
      <c r="IKA1" s="669"/>
      <c r="IKB1" s="669"/>
      <c r="IKC1" s="669"/>
      <c r="IKD1" s="669"/>
      <c r="IKE1" s="669"/>
      <c r="IKF1" s="669"/>
      <c r="IKG1" s="669"/>
      <c r="IKH1" s="669"/>
      <c r="IKI1" s="669"/>
      <c r="IKJ1" s="670"/>
      <c r="IKK1" s="669"/>
      <c r="IKL1" s="669"/>
      <c r="IKM1" s="669"/>
      <c r="IKN1" s="671"/>
      <c r="IKO1" s="550"/>
      <c r="IKP1" s="551"/>
      <c r="IKQ1" s="669"/>
      <c r="IKR1" s="669"/>
      <c r="IKS1" s="669"/>
      <c r="IKT1" s="669"/>
      <c r="IKU1" s="669"/>
      <c r="IKV1" s="669"/>
      <c r="IKW1" s="669"/>
      <c r="IKX1" s="669"/>
      <c r="IKY1" s="669"/>
      <c r="IKZ1" s="669"/>
      <c r="ILA1" s="669"/>
      <c r="ILB1" s="669"/>
      <c r="ILC1" s="669"/>
      <c r="ILD1" s="669"/>
      <c r="ILE1" s="670"/>
      <c r="ILF1" s="669"/>
      <c r="ILG1" s="669"/>
      <c r="ILH1" s="669"/>
      <c r="ILI1" s="671"/>
      <c r="ILJ1" s="550"/>
      <c r="ILK1" s="551"/>
      <c r="ILL1" s="669"/>
      <c r="ILM1" s="669"/>
      <c r="ILN1" s="669"/>
      <c r="ILO1" s="669"/>
      <c r="ILP1" s="669"/>
      <c r="ILQ1" s="669"/>
      <c r="ILR1" s="669"/>
      <c r="ILS1" s="669"/>
      <c r="ILT1" s="669"/>
      <c r="ILU1" s="669"/>
      <c r="ILV1" s="669"/>
      <c r="ILW1" s="669"/>
      <c r="ILX1" s="669"/>
      <c r="ILY1" s="669"/>
      <c r="ILZ1" s="670"/>
      <c r="IMA1" s="669"/>
      <c r="IMB1" s="669"/>
      <c r="IMC1" s="669"/>
      <c r="IMD1" s="671"/>
      <c r="IME1" s="550"/>
      <c r="IMF1" s="551"/>
      <c r="IMG1" s="669"/>
      <c r="IMH1" s="669"/>
      <c r="IMI1" s="669"/>
      <c r="IMJ1" s="669"/>
      <c r="IMK1" s="669"/>
      <c r="IML1" s="669"/>
      <c r="IMM1" s="669"/>
      <c r="IMN1" s="669"/>
      <c r="IMO1" s="669"/>
      <c r="IMP1" s="669"/>
      <c r="IMQ1" s="669"/>
      <c r="IMR1" s="669"/>
      <c r="IMS1" s="669"/>
      <c r="IMT1" s="669"/>
      <c r="IMU1" s="670"/>
      <c r="IMV1" s="669"/>
      <c r="IMW1" s="669"/>
      <c r="IMX1" s="669"/>
      <c r="IMY1" s="671"/>
      <c r="IMZ1" s="550"/>
      <c r="INA1" s="551"/>
      <c r="INB1" s="669"/>
      <c r="INC1" s="669"/>
      <c r="IND1" s="669"/>
      <c r="INE1" s="669"/>
      <c r="INF1" s="669"/>
      <c r="ING1" s="669"/>
      <c r="INH1" s="669"/>
      <c r="INI1" s="669"/>
      <c r="INJ1" s="669"/>
      <c r="INK1" s="669"/>
      <c r="INL1" s="669"/>
      <c r="INM1" s="669"/>
      <c r="INN1" s="669"/>
      <c r="INO1" s="669"/>
      <c r="INP1" s="670"/>
      <c r="INQ1" s="669"/>
      <c r="INR1" s="669"/>
      <c r="INS1" s="669"/>
      <c r="INT1" s="671"/>
      <c r="INU1" s="550"/>
      <c r="INV1" s="551"/>
      <c r="INW1" s="669"/>
      <c r="INX1" s="669"/>
      <c r="INY1" s="669"/>
      <c r="INZ1" s="669"/>
      <c r="IOA1" s="669"/>
      <c r="IOB1" s="669"/>
      <c r="IOC1" s="669"/>
      <c r="IOD1" s="669"/>
      <c r="IOE1" s="669"/>
      <c r="IOF1" s="669"/>
      <c r="IOG1" s="669"/>
      <c r="IOH1" s="669"/>
      <c r="IOI1" s="669"/>
      <c r="IOJ1" s="669"/>
      <c r="IOK1" s="670"/>
      <c r="IOL1" s="669"/>
      <c r="IOM1" s="669"/>
      <c r="ION1" s="669"/>
      <c r="IOO1" s="671"/>
      <c r="IOP1" s="550"/>
      <c r="IOQ1" s="551"/>
      <c r="IOR1" s="669"/>
      <c r="IOS1" s="669"/>
      <c r="IOT1" s="669"/>
      <c r="IOU1" s="669"/>
      <c r="IOV1" s="669"/>
      <c r="IOW1" s="669"/>
      <c r="IOX1" s="669"/>
      <c r="IOY1" s="669"/>
      <c r="IOZ1" s="669"/>
      <c r="IPA1" s="669"/>
      <c r="IPB1" s="669"/>
      <c r="IPC1" s="669"/>
      <c r="IPD1" s="669"/>
      <c r="IPE1" s="669"/>
      <c r="IPF1" s="670"/>
      <c r="IPG1" s="669"/>
      <c r="IPH1" s="669"/>
      <c r="IPI1" s="669"/>
      <c r="IPJ1" s="671"/>
      <c r="IPK1" s="550"/>
      <c r="IPL1" s="551"/>
      <c r="IPM1" s="669"/>
      <c r="IPN1" s="669"/>
      <c r="IPO1" s="669"/>
      <c r="IPP1" s="669"/>
      <c r="IPQ1" s="669"/>
      <c r="IPR1" s="669"/>
      <c r="IPS1" s="669"/>
      <c r="IPT1" s="669"/>
      <c r="IPU1" s="669"/>
      <c r="IPV1" s="669"/>
      <c r="IPW1" s="669"/>
      <c r="IPX1" s="669"/>
      <c r="IPY1" s="669"/>
      <c r="IPZ1" s="669"/>
      <c r="IQA1" s="670"/>
      <c r="IQB1" s="669"/>
      <c r="IQC1" s="669"/>
      <c r="IQD1" s="669"/>
      <c r="IQE1" s="671"/>
      <c r="IQF1" s="550"/>
      <c r="IQG1" s="551"/>
      <c r="IQH1" s="669"/>
      <c r="IQI1" s="669"/>
      <c r="IQJ1" s="669"/>
      <c r="IQK1" s="669"/>
      <c r="IQL1" s="669"/>
      <c r="IQM1" s="669"/>
      <c r="IQN1" s="669"/>
      <c r="IQO1" s="669"/>
      <c r="IQP1" s="669"/>
      <c r="IQQ1" s="669"/>
      <c r="IQR1" s="669"/>
      <c r="IQS1" s="669"/>
      <c r="IQT1" s="669"/>
      <c r="IQU1" s="669"/>
      <c r="IQV1" s="670"/>
      <c r="IQW1" s="669"/>
      <c r="IQX1" s="669"/>
      <c r="IQY1" s="669"/>
      <c r="IQZ1" s="671"/>
      <c r="IRA1" s="550"/>
      <c r="IRB1" s="551"/>
      <c r="IRC1" s="669"/>
      <c r="IRD1" s="669"/>
      <c r="IRE1" s="669"/>
      <c r="IRF1" s="669"/>
      <c r="IRG1" s="669"/>
      <c r="IRH1" s="669"/>
      <c r="IRI1" s="669"/>
      <c r="IRJ1" s="669"/>
      <c r="IRK1" s="669"/>
      <c r="IRL1" s="669"/>
      <c r="IRM1" s="669"/>
      <c r="IRN1" s="669"/>
      <c r="IRO1" s="669"/>
      <c r="IRP1" s="669"/>
      <c r="IRQ1" s="670"/>
      <c r="IRR1" s="669"/>
      <c r="IRS1" s="669"/>
      <c r="IRT1" s="669"/>
      <c r="IRU1" s="671"/>
      <c r="IRV1" s="550"/>
      <c r="IRW1" s="551"/>
      <c r="IRX1" s="669"/>
      <c r="IRY1" s="669"/>
      <c r="IRZ1" s="669"/>
      <c r="ISA1" s="669"/>
      <c r="ISB1" s="669"/>
      <c r="ISC1" s="669"/>
      <c r="ISD1" s="669"/>
      <c r="ISE1" s="669"/>
      <c r="ISF1" s="669"/>
      <c r="ISG1" s="669"/>
      <c r="ISH1" s="669"/>
      <c r="ISI1" s="669"/>
      <c r="ISJ1" s="669"/>
      <c r="ISK1" s="669"/>
      <c r="ISL1" s="670"/>
      <c r="ISM1" s="669"/>
      <c r="ISN1" s="669"/>
      <c r="ISO1" s="669"/>
      <c r="ISP1" s="671"/>
      <c r="ISQ1" s="550"/>
      <c r="ISR1" s="551"/>
      <c r="ISS1" s="669"/>
      <c r="IST1" s="669"/>
      <c r="ISU1" s="669"/>
      <c r="ISV1" s="669"/>
      <c r="ISW1" s="669"/>
      <c r="ISX1" s="669"/>
      <c r="ISY1" s="669"/>
      <c r="ISZ1" s="669"/>
      <c r="ITA1" s="669"/>
      <c r="ITB1" s="669"/>
      <c r="ITC1" s="669"/>
      <c r="ITD1" s="669"/>
      <c r="ITE1" s="669"/>
      <c r="ITF1" s="669"/>
      <c r="ITG1" s="670"/>
      <c r="ITH1" s="669"/>
      <c r="ITI1" s="669"/>
      <c r="ITJ1" s="669"/>
      <c r="ITK1" s="671"/>
      <c r="ITL1" s="550"/>
      <c r="ITM1" s="551"/>
      <c r="ITN1" s="669"/>
      <c r="ITO1" s="669"/>
      <c r="ITP1" s="669"/>
      <c r="ITQ1" s="669"/>
      <c r="ITR1" s="669"/>
      <c r="ITS1" s="669"/>
      <c r="ITT1" s="669"/>
      <c r="ITU1" s="669"/>
      <c r="ITV1" s="669"/>
      <c r="ITW1" s="669"/>
      <c r="ITX1" s="669"/>
      <c r="ITY1" s="669"/>
      <c r="ITZ1" s="669"/>
      <c r="IUA1" s="669"/>
      <c r="IUB1" s="670"/>
      <c r="IUC1" s="669"/>
      <c r="IUD1" s="669"/>
      <c r="IUE1" s="669"/>
      <c r="IUF1" s="671"/>
      <c r="IUG1" s="550"/>
      <c r="IUH1" s="551"/>
      <c r="IUI1" s="669"/>
      <c r="IUJ1" s="669"/>
      <c r="IUK1" s="669"/>
      <c r="IUL1" s="669"/>
      <c r="IUM1" s="669"/>
      <c r="IUN1" s="669"/>
      <c r="IUO1" s="669"/>
      <c r="IUP1" s="669"/>
      <c r="IUQ1" s="669"/>
      <c r="IUR1" s="669"/>
      <c r="IUS1" s="669"/>
      <c r="IUT1" s="669"/>
      <c r="IUU1" s="669"/>
      <c r="IUV1" s="669"/>
      <c r="IUW1" s="670"/>
      <c r="IUX1" s="669"/>
      <c r="IUY1" s="669"/>
      <c r="IUZ1" s="669"/>
      <c r="IVA1" s="671"/>
      <c r="IVB1" s="550"/>
      <c r="IVC1" s="551"/>
      <c r="IVD1" s="669"/>
      <c r="IVE1" s="669"/>
      <c r="IVF1" s="669"/>
      <c r="IVG1" s="669"/>
      <c r="IVH1" s="669"/>
      <c r="IVI1" s="669"/>
      <c r="IVJ1" s="669"/>
      <c r="IVK1" s="669"/>
      <c r="IVL1" s="669"/>
      <c r="IVM1" s="669"/>
      <c r="IVN1" s="669"/>
      <c r="IVO1" s="669"/>
      <c r="IVP1" s="669"/>
      <c r="IVQ1" s="669"/>
      <c r="IVR1" s="670"/>
      <c r="IVS1" s="669"/>
      <c r="IVT1" s="669"/>
      <c r="IVU1" s="669"/>
      <c r="IVV1" s="671"/>
      <c r="IVW1" s="550"/>
      <c r="IVX1" s="551"/>
      <c r="IVY1" s="669"/>
      <c r="IVZ1" s="669"/>
      <c r="IWA1" s="669"/>
      <c r="IWB1" s="669"/>
      <c r="IWC1" s="669"/>
      <c r="IWD1" s="669"/>
      <c r="IWE1" s="669"/>
      <c r="IWF1" s="669"/>
      <c r="IWG1" s="669"/>
      <c r="IWH1" s="669"/>
      <c r="IWI1" s="669"/>
      <c r="IWJ1" s="669"/>
      <c r="IWK1" s="669"/>
      <c r="IWL1" s="669"/>
      <c r="IWM1" s="670"/>
      <c r="IWN1" s="669"/>
      <c r="IWO1" s="669"/>
      <c r="IWP1" s="669"/>
      <c r="IWQ1" s="671"/>
      <c r="IWR1" s="550"/>
      <c r="IWS1" s="551"/>
      <c r="IWT1" s="669"/>
      <c r="IWU1" s="669"/>
      <c r="IWV1" s="669"/>
      <c r="IWW1" s="669"/>
      <c r="IWX1" s="669"/>
      <c r="IWY1" s="669"/>
      <c r="IWZ1" s="669"/>
      <c r="IXA1" s="669"/>
      <c r="IXB1" s="669"/>
      <c r="IXC1" s="669"/>
      <c r="IXD1" s="669"/>
      <c r="IXE1" s="669"/>
      <c r="IXF1" s="669"/>
      <c r="IXG1" s="669"/>
      <c r="IXH1" s="670"/>
      <c r="IXI1" s="669"/>
      <c r="IXJ1" s="669"/>
      <c r="IXK1" s="669"/>
      <c r="IXL1" s="671"/>
      <c r="IXM1" s="550"/>
      <c r="IXN1" s="551"/>
      <c r="IXO1" s="669"/>
      <c r="IXP1" s="669"/>
      <c r="IXQ1" s="669"/>
      <c r="IXR1" s="669"/>
      <c r="IXS1" s="669"/>
      <c r="IXT1" s="669"/>
      <c r="IXU1" s="669"/>
      <c r="IXV1" s="669"/>
      <c r="IXW1" s="669"/>
      <c r="IXX1" s="669"/>
      <c r="IXY1" s="669"/>
      <c r="IXZ1" s="669"/>
      <c r="IYA1" s="669"/>
      <c r="IYB1" s="669"/>
      <c r="IYC1" s="670"/>
      <c r="IYD1" s="669"/>
      <c r="IYE1" s="669"/>
      <c r="IYF1" s="669"/>
      <c r="IYG1" s="671"/>
      <c r="IYH1" s="550"/>
      <c r="IYI1" s="551"/>
      <c r="IYJ1" s="669"/>
      <c r="IYK1" s="669"/>
      <c r="IYL1" s="669"/>
      <c r="IYM1" s="669"/>
      <c r="IYN1" s="669"/>
      <c r="IYO1" s="669"/>
      <c r="IYP1" s="669"/>
      <c r="IYQ1" s="669"/>
      <c r="IYR1" s="669"/>
      <c r="IYS1" s="669"/>
      <c r="IYT1" s="669"/>
      <c r="IYU1" s="669"/>
      <c r="IYV1" s="669"/>
      <c r="IYW1" s="669"/>
      <c r="IYX1" s="670"/>
      <c r="IYY1" s="669"/>
      <c r="IYZ1" s="669"/>
      <c r="IZA1" s="669"/>
      <c r="IZB1" s="671"/>
      <c r="IZC1" s="550"/>
      <c r="IZD1" s="551"/>
      <c r="IZE1" s="669"/>
      <c r="IZF1" s="669"/>
      <c r="IZG1" s="669"/>
      <c r="IZH1" s="669"/>
      <c r="IZI1" s="669"/>
      <c r="IZJ1" s="669"/>
      <c r="IZK1" s="669"/>
      <c r="IZL1" s="669"/>
      <c r="IZM1" s="669"/>
      <c r="IZN1" s="669"/>
      <c r="IZO1" s="669"/>
      <c r="IZP1" s="669"/>
      <c r="IZQ1" s="669"/>
      <c r="IZR1" s="669"/>
      <c r="IZS1" s="670"/>
      <c r="IZT1" s="669"/>
      <c r="IZU1" s="669"/>
      <c r="IZV1" s="669"/>
      <c r="IZW1" s="671"/>
      <c r="IZX1" s="550"/>
      <c r="IZY1" s="551"/>
      <c r="IZZ1" s="669"/>
      <c r="JAA1" s="669"/>
      <c r="JAB1" s="669"/>
      <c r="JAC1" s="669"/>
      <c r="JAD1" s="669"/>
      <c r="JAE1" s="669"/>
      <c r="JAF1" s="669"/>
      <c r="JAG1" s="669"/>
      <c r="JAH1" s="669"/>
      <c r="JAI1" s="669"/>
      <c r="JAJ1" s="669"/>
      <c r="JAK1" s="669"/>
      <c r="JAL1" s="669"/>
      <c r="JAM1" s="669"/>
      <c r="JAN1" s="670"/>
      <c r="JAO1" s="669"/>
      <c r="JAP1" s="669"/>
      <c r="JAQ1" s="669"/>
      <c r="JAR1" s="671"/>
      <c r="JAS1" s="550"/>
      <c r="JAT1" s="551"/>
      <c r="JAU1" s="669"/>
      <c r="JAV1" s="669"/>
      <c r="JAW1" s="669"/>
      <c r="JAX1" s="669"/>
      <c r="JAY1" s="669"/>
      <c r="JAZ1" s="669"/>
      <c r="JBA1" s="669"/>
      <c r="JBB1" s="669"/>
      <c r="JBC1" s="669"/>
      <c r="JBD1" s="669"/>
      <c r="JBE1" s="669"/>
      <c r="JBF1" s="669"/>
      <c r="JBG1" s="669"/>
      <c r="JBH1" s="669"/>
      <c r="JBI1" s="670"/>
      <c r="JBJ1" s="669"/>
      <c r="JBK1" s="669"/>
      <c r="JBL1" s="669"/>
      <c r="JBM1" s="671"/>
      <c r="JBN1" s="550"/>
      <c r="JBO1" s="551"/>
      <c r="JBP1" s="669"/>
      <c r="JBQ1" s="669"/>
      <c r="JBR1" s="669"/>
      <c r="JBS1" s="669"/>
      <c r="JBT1" s="669"/>
      <c r="JBU1" s="669"/>
      <c r="JBV1" s="669"/>
      <c r="JBW1" s="669"/>
      <c r="JBX1" s="669"/>
      <c r="JBY1" s="669"/>
      <c r="JBZ1" s="669"/>
      <c r="JCA1" s="669"/>
      <c r="JCB1" s="669"/>
      <c r="JCC1" s="669"/>
      <c r="JCD1" s="670"/>
      <c r="JCE1" s="669"/>
      <c r="JCF1" s="669"/>
      <c r="JCG1" s="669"/>
      <c r="JCH1" s="671"/>
      <c r="JCI1" s="550"/>
      <c r="JCJ1" s="551"/>
      <c r="JCK1" s="669"/>
      <c r="JCL1" s="669"/>
      <c r="JCM1" s="669"/>
      <c r="JCN1" s="669"/>
      <c r="JCO1" s="669"/>
      <c r="JCP1" s="669"/>
      <c r="JCQ1" s="669"/>
      <c r="JCR1" s="669"/>
      <c r="JCS1" s="669"/>
      <c r="JCT1" s="669"/>
      <c r="JCU1" s="669"/>
      <c r="JCV1" s="669"/>
      <c r="JCW1" s="669"/>
      <c r="JCX1" s="669"/>
      <c r="JCY1" s="670"/>
      <c r="JCZ1" s="669"/>
      <c r="JDA1" s="669"/>
      <c r="JDB1" s="669"/>
      <c r="JDC1" s="671"/>
      <c r="JDD1" s="550"/>
      <c r="JDE1" s="551"/>
      <c r="JDF1" s="669"/>
      <c r="JDG1" s="669"/>
      <c r="JDH1" s="669"/>
      <c r="JDI1" s="669"/>
      <c r="JDJ1" s="669"/>
      <c r="JDK1" s="669"/>
      <c r="JDL1" s="669"/>
      <c r="JDM1" s="669"/>
      <c r="JDN1" s="669"/>
      <c r="JDO1" s="669"/>
      <c r="JDP1" s="669"/>
      <c r="JDQ1" s="669"/>
      <c r="JDR1" s="669"/>
      <c r="JDS1" s="669"/>
      <c r="JDT1" s="670"/>
      <c r="JDU1" s="669"/>
      <c r="JDV1" s="669"/>
      <c r="JDW1" s="669"/>
      <c r="JDX1" s="671"/>
      <c r="JDY1" s="550"/>
      <c r="JDZ1" s="551"/>
      <c r="JEA1" s="669"/>
      <c r="JEB1" s="669"/>
      <c r="JEC1" s="669"/>
      <c r="JED1" s="669"/>
      <c r="JEE1" s="669"/>
      <c r="JEF1" s="669"/>
      <c r="JEG1" s="669"/>
      <c r="JEH1" s="669"/>
      <c r="JEI1" s="669"/>
      <c r="JEJ1" s="669"/>
      <c r="JEK1" s="669"/>
      <c r="JEL1" s="669"/>
      <c r="JEM1" s="669"/>
      <c r="JEN1" s="669"/>
      <c r="JEO1" s="670"/>
      <c r="JEP1" s="669"/>
      <c r="JEQ1" s="669"/>
      <c r="JER1" s="669"/>
      <c r="JES1" s="671"/>
      <c r="JET1" s="550"/>
      <c r="JEU1" s="551"/>
      <c r="JEV1" s="669"/>
      <c r="JEW1" s="669"/>
      <c r="JEX1" s="669"/>
      <c r="JEY1" s="669"/>
      <c r="JEZ1" s="669"/>
      <c r="JFA1" s="669"/>
      <c r="JFB1" s="669"/>
      <c r="JFC1" s="669"/>
      <c r="JFD1" s="669"/>
      <c r="JFE1" s="669"/>
      <c r="JFF1" s="669"/>
      <c r="JFG1" s="669"/>
      <c r="JFH1" s="669"/>
      <c r="JFI1" s="669"/>
      <c r="JFJ1" s="670"/>
      <c r="JFK1" s="669"/>
      <c r="JFL1" s="669"/>
      <c r="JFM1" s="669"/>
      <c r="JFN1" s="671"/>
      <c r="JFO1" s="550"/>
      <c r="JFP1" s="551"/>
      <c r="JFQ1" s="669"/>
      <c r="JFR1" s="669"/>
      <c r="JFS1" s="669"/>
      <c r="JFT1" s="669"/>
      <c r="JFU1" s="669"/>
      <c r="JFV1" s="669"/>
      <c r="JFW1" s="669"/>
      <c r="JFX1" s="669"/>
      <c r="JFY1" s="669"/>
      <c r="JFZ1" s="669"/>
      <c r="JGA1" s="669"/>
      <c r="JGB1" s="669"/>
      <c r="JGC1" s="669"/>
      <c r="JGD1" s="669"/>
      <c r="JGE1" s="670"/>
      <c r="JGF1" s="669"/>
      <c r="JGG1" s="669"/>
      <c r="JGH1" s="669"/>
      <c r="JGI1" s="671"/>
      <c r="JGJ1" s="550"/>
      <c r="JGK1" s="551"/>
      <c r="JGL1" s="669"/>
      <c r="JGM1" s="669"/>
      <c r="JGN1" s="669"/>
      <c r="JGO1" s="669"/>
      <c r="JGP1" s="669"/>
      <c r="JGQ1" s="669"/>
      <c r="JGR1" s="669"/>
      <c r="JGS1" s="669"/>
      <c r="JGT1" s="669"/>
      <c r="JGU1" s="669"/>
      <c r="JGV1" s="669"/>
      <c r="JGW1" s="669"/>
      <c r="JGX1" s="669"/>
      <c r="JGY1" s="669"/>
      <c r="JGZ1" s="670"/>
      <c r="JHA1" s="669"/>
      <c r="JHB1" s="669"/>
      <c r="JHC1" s="669"/>
      <c r="JHD1" s="671"/>
      <c r="JHE1" s="550"/>
      <c r="JHF1" s="551"/>
      <c r="JHG1" s="669"/>
      <c r="JHH1" s="669"/>
      <c r="JHI1" s="669"/>
      <c r="JHJ1" s="669"/>
      <c r="JHK1" s="669"/>
      <c r="JHL1" s="669"/>
      <c r="JHM1" s="669"/>
      <c r="JHN1" s="669"/>
      <c r="JHO1" s="669"/>
      <c r="JHP1" s="669"/>
      <c r="JHQ1" s="669"/>
      <c r="JHR1" s="669"/>
      <c r="JHS1" s="669"/>
      <c r="JHT1" s="669"/>
      <c r="JHU1" s="670"/>
      <c r="JHV1" s="669"/>
      <c r="JHW1" s="669"/>
      <c r="JHX1" s="669"/>
      <c r="JHY1" s="671"/>
      <c r="JHZ1" s="550"/>
      <c r="JIA1" s="551"/>
      <c r="JIB1" s="669"/>
      <c r="JIC1" s="669"/>
      <c r="JID1" s="669"/>
      <c r="JIE1" s="669"/>
      <c r="JIF1" s="669"/>
      <c r="JIG1" s="669"/>
      <c r="JIH1" s="669"/>
      <c r="JII1" s="669"/>
      <c r="JIJ1" s="669"/>
      <c r="JIK1" s="669"/>
      <c r="JIL1" s="669"/>
      <c r="JIM1" s="669"/>
      <c r="JIN1" s="669"/>
      <c r="JIO1" s="669"/>
      <c r="JIP1" s="670"/>
      <c r="JIQ1" s="669"/>
      <c r="JIR1" s="669"/>
      <c r="JIS1" s="669"/>
      <c r="JIT1" s="671"/>
      <c r="JIU1" s="550"/>
      <c r="JIV1" s="551"/>
      <c r="JIW1" s="669"/>
      <c r="JIX1" s="669"/>
      <c r="JIY1" s="669"/>
      <c r="JIZ1" s="669"/>
      <c r="JJA1" s="669"/>
      <c r="JJB1" s="669"/>
      <c r="JJC1" s="669"/>
      <c r="JJD1" s="669"/>
      <c r="JJE1" s="669"/>
      <c r="JJF1" s="669"/>
      <c r="JJG1" s="669"/>
      <c r="JJH1" s="669"/>
      <c r="JJI1" s="669"/>
      <c r="JJJ1" s="669"/>
      <c r="JJK1" s="670"/>
      <c r="JJL1" s="669"/>
      <c r="JJM1" s="669"/>
      <c r="JJN1" s="669"/>
      <c r="JJO1" s="671"/>
      <c r="JJP1" s="550"/>
      <c r="JJQ1" s="551"/>
      <c r="JJR1" s="669"/>
      <c r="JJS1" s="669"/>
      <c r="JJT1" s="669"/>
      <c r="JJU1" s="669"/>
      <c r="JJV1" s="669"/>
      <c r="JJW1" s="669"/>
      <c r="JJX1" s="669"/>
      <c r="JJY1" s="669"/>
      <c r="JJZ1" s="669"/>
      <c r="JKA1" s="669"/>
      <c r="JKB1" s="669"/>
      <c r="JKC1" s="669"/>
      <c r="JKD1" s="669"/>
      <c r="JKE1" s="669"/>
      <c r="JKF1" s="670"/>
      <c r="JKG1" s="669"/>
      <c r="JKH1" s="669"/>
      <c r="JKI1" s="669"/>
      <c r="JKJ1" s="671"/>
      <c r="JKK1" s="550"/>
      <c r="JKL1" s="551"/>
      <c r="JKM1" s="669"/>
      <c r="JKN1" s="669"/>
      <c r="JKO1" s="669"/>
      <c r="JKP1" s="669"/>
      <c r="JKQ1" s="669"/>
      <c r="JKR1" s="669"/>
      <c r="JKS1" s="669"/>
      <c r="JKT1" s="669"/>
      <c r="JKU1" s="669"/>
      <c r="JKV1" s="669"/>
      <c r="JKW1" s="669"/>
      <c r="JKX1" s="669"/>
      <c r="JKY1" s="669"/>
      <c r="JKZ1" s="669"/>
      <c r="JLA1" s="670"/>
      <c r="JLB1" s="669"/>
      <c r="JLC1" s="669"/>
      <c r="JLD1" s="669"/>
      <c r="JLE1" s="671"/>
      <c r="JLF1" s="550"/>
      <c r="JLG1" s="551"/>
      <c r="JLH1" s="669"/>
      <c r="JLI1" s="669"/>
      <c r="JLJ1" s="669"/>
      <c r="JLK1" s="669"/>
      <c r="JLL1" s="669"/>
      <c r="JLM1" s="669"/>
      <c r="JLN1" s="669"/>
      <c r="JLO1" s="669"/>
      <c r="JLP1" s="669"/>
      <c r="JLQ1" s="669"/>
      <c r="JLR1" s="669"/>
      <c r="JLS1" s="669"/>
      <c r="JLT1" s="669"/>
      <c r="JLU1" s="669"/>
      <c r="JLV1" s="670"/>
      <c r="JLW1" s="669"/>
      <c r="JLX1" s="669"/>
      <c r="JLY1" s="669"/>
      <c r="JLZ1" s="671"/>
      <c r="JMA1" s="550"/>
      <c r="JMB1" s="551"/>
      <c r="JMC1" s="669"/>
      <c r="JMD1" s="669"/>
      <c r="JME1" s="669"/>
      <c r="JMF1" s="669"/>
      <c r="JMG1" s="669"/>
      <c r="JMH1" s="669"/>
      <c r="JMI1" s="669"/>
      <c r="JMJ1" s="669"/>
      <c r="JMK1" s="669"/>
      <c r="JML1" s="669"/>
      <c r="JMM1" s="669"/>
      <c r="JMN1" s="669"/>
      <c r="JMO1" s="669"/>
      <c r="JMP1" s="669"/>
      <c r="JMQ1" s="670"/>
      <c r="JMR1" s="669"/>
      <c r="JMS1" s="669"/>
      <c r="JMT1" s="669"/>
      <c r="JMU1" s="671"/>
      <c r="JMV1" s="550"/>
      <c r="JMW1" s="551"/>
      <c r="JMX1" s="669"/>
      <c r="JMY1" s="669"/>
      <c r="JMZ1" s="669"/>
      <c r="JNA1" s="669"/>
      <c r="JNB1" s="669"/>
      <c r="JNC1" s="669"/>
      <c r="JND1" s="669"/>
      <c r="JNE1" s="669"/>
      <c r="JNF1" s="669"/>
      <c r="JNG1" s="669"/>
      <c r="JNH1" s="669"/>
      <c r="JNI1" s="669"/>
      <c r="JNJ1" s="669"/>
      <c r="JNK1" s="669"/>
      <c r="JNL1" s="670"/>
      <c r="JNM1" s="669"/>
      <c r="JNN1" s="669"/>
      <c r="JNO1" s="669"/>
      <c r="JNP1" s="671"/>
      <c r="JNQ1" s="550"/>
      <c r="JNR1" s="551"/>
      <c r="JNS1" s="669"/>
      <c r="JNT1" s="669"/>
      <c r="JNU1" s="669"/>
      <c r="JNV1" s="669"/>
      <c r="JNW1" s="669"/>
      <c r="JNX1" s="669"/>
      <c r="JNY1" s="669"/>
      <c r="JNZ1" s="669"/>
      <c r="JOA1" s="669"/>
      <c r="JOB1" s="669"/>
      <c r="JOC1" s="669"/>
      <c r="JOD1" s="669"/>
      <c r="JOE1" s="669"/>
      <c r="JOF1" s="669"/>
      <c r="JOG1" s="670"/>
      <c r="JOH1" s="669"/>
      <c r="JOI1" s="669"/>
      <c r="JOJ1" s="669"/>
      <c r="JOK1" s="671"/>
      <c r="JOL1" s="550"/>
      <c r="JOM1" s="551"/>
      <c r="JON1" s="669"/>
      <c r="JOO1" s="669"/>
      <c r="JOP1" s="669"/>
      <c r="JOQ1" s="669"/>
      <c r="JOR1" s="669"/>
      <c r="JOS1" s="669"/>
      <c r="JOT1" s="669"/>
      <c r="JOU1" s="669"/>
      <c r="JOV1" s="669"/>
      <c r="JOW1" s="669"/>
      <c r="JOX1" s="669"/>
      <c r="JOY1" s="669"/>
      <c r="JOZ1" s="669"/>
      <c r="JPA1" s="669"/>
      <c r="JPB1" s="670"/>
      <c r="JPC1" s="669"/>
      <c r="JPD1" s="669"/>
      <c r="JPE1" s="669"/>
      <c r="JPF1" s="671"/>
      <c r="JPG1" s="550"/>
      <c r="JPH1" s="551"/>
      <c r="JPI1" s="669"/>
      <c r="JPJ1" s="669"/>
      <c r="JPK1" s="669"/>
      <c r="JPL1" s="669"/>
      <c r="JPM1" s="669"/>
      <c r="JPN1" s="669"/>
      <c r="JPO1" s="669"/>
      <c r="JPP1" s="669"/>
      <c r="JPQ1" s="669"/>
      <c r="JPR1" s="669"/>
      <c r="JPS1" s="669"/>
      <c r="JPT1" s="669"/>
      <c r="JPU1" s="669"/>
      <c r="JPV1" s="669"/>
      <c r="JPW1" s="670"/>
      <c r="JPX1" s="669"/>
      <c r="JPY1" s="669"/>
      <c r="JPZ1" s="669"/>
      <c r="JQA1" s="671"/>
      <c r="JQB1" s="550"/>
      <c r="JQC1" s="551"/>
      <c r="JQD1" s="669"/>
      <c r="JQE1" s="669"/>
      <c r="JQF1" s="669"/>
      <c r="JQG1" s="669"/>
      <c r="JQH1" s="669"/>
      <c r="JQI1" s="669"/>
      <c r="JQJ1" s="669"/>
      <c r="JQK1" s="669"/>
      <c r="JQL1" s="669"/>
      <c r="JQM1" s="669"/>
      <c r="JQN1" s="669"/>
      <c r="JQO1" s="669"/>
      <c r="JQP1" s="669"/>
      <c r="JQQ1" s="669"/>
      <c r="JQR1" s="670"/>
      <c r="JQS1" s="669"/>
      <c r="JQT1" s="669"/>
      <c r="JQU1" s="669"/>
      <c r="JQV1" s="671"/>
      <c r="JQW1" s="550"/>
      <c r="JQX1" s="551"/>
      <c r="JQY1" s="669"/>
      <c r="JQZ1" s="669"/>
      <c r="JRA1" s="669"/>
      <c r="JRB1" s="669"/>
      <c r="JRC1" s="669"/>
      <c r="JRD1" s="669"/>
      <c r="JRE1" s="669"/>
      <c r="JRF1" s="669"/>
      <c r="JRG1" s="669"/>
      <c r="JRH1" s="669"/>
      <c r="JRI1" s="669"/>
      <c r="JRJ1" s="669"/>
      <c r="JRK1" s="669"/>
      <c r="JRL1" s="669"/>
      <c r="JRM1" s="670"/>
      <c r="JRN1" s="669"/>
      <c r="JRO1" s="669"/>
      <c r="JRP1" s="669"/>
      <c r="JRQ1" s="671"/>
      <c r="JRR1" s="550"/>
      <c r="JRS1" s="551"/>
      <c r="JRT1" s="669"/>
      <c r="JRU1" s="669"/>
      <c r="JRV1" s="669"/>
      <c r="JRW1" s="669"/>
      <c r="JRX1" s="669"/>
      <c r="JRY1" s="669"/>
      <c r="JRZ1" s="669"/>
      <c r="JSA1" s="669"/>
      <c r="JSB1" s="669"/>
      <c r="JSC1" s="669"/>
      <c r="JSD1" s="669"/>
      <c r="JSE1" s="669"/>
      <c r="JSF1" s="669"/>
      <c r="JSG1" s="669"/>
      <c r="JSH1" s="670"/>
      <c r="JSI1" s="669"/>
      <c r="JSJ1" s="669"/>
      <c r="JSK1" s="669"/>
      <c r="JSL1" s="671"/>
      <c r="JSM1" s="550"/>
      <c r="JSN1" s="551"/>
      <c r="JSO1" s="669"/>
      <c r="JSP1" s="669"/>
      <c r="JSQ1" s="669"/>
      <c r="JSR1" s="669"/>
      <c r="JSS1" s="669"/>
      <c r="JST1" s="669"/>
      <c r="JSU1" s="669"/>
      <c r="JSV1" s="669"/>
      <c r="JSW1" s="669"/>
      <c r="JSX1" s="669"/>
      <c r="JSY1" s="669"/>
      <c r="JSZ1" s="669"/>
      <c r="JTA1" s="669"/>
      <c r="JTB1" s="669"/>
      <c r="JTC1" s="670"/>
      <c r="JTD1" s="669"/>
      <c r="JTE1" s="669"/>
      <c r="JTF1" s="669"/>
      <c r="JTG1" s="671"/>
      <c r="JTH1" s="550"/>
      <c r="JTI1" s="551"/>
      <c r="JTJ1" s="669"/>
      <c r="JTK1" s="669"/>
      <c r="JTL1" s="669"/>
      <c r="JTM1" s="669"/>
      <c r="JTN1" s="669"/>
      <c r="JTO1" s="669"/>
      <c r="JTP1" s="669"/>
      <c r="JTQ1" s="669"/>
      <c r="JTR1" s="669"/>
      <c r="JTS1" s="669"/>
      <c r="JTT1" s="669"/>
      <c r="JTU1" s="669"/>
      <c r="JTV1" s="669"/>
      <c r="JTW1" s="669"/>
      <c r="JTX1" s="670"/>
      <c r="JTY1" s="669"/>
      <c r="JTZ1" s="669"/>
      <c r="JUA1" s="669"/>
      <c r="JUB1" s="671"/>
      <c r="JUC1" s="550"/>
      <c r="JUD1" s="551"/>
      <c r="JUE1" s="669"/>
      <c r="JUF1" s="669"/>
      <c r="JUG1" s="669"/>
      <c r="JUH1" s="669"/>
      <c r="JUI1" s="669"/>
      <c r="JUJ1" s="669"/>
      <c r="JUK1" s="669"/>
      <c r="JUL1" s="669"/>
      <c r="JUM1" s="669"/>
      <c r="JUN1" s="669"/>
      <c r="JUO1" s="669"/>
      <c r="JUP1" s="669"/>
      <c r="JUQ1" s="669"/>
      <c r="JUR1" s="669"/>
      <c r="JUS1" s="670"/>
      <c r="JUT1" s="669"/>
      <c r="JUU1" s="669"/>
      <c r="JUV1" s="669"/>
      <c r="JUW1" s="671"/>
      <c r="JUX1" s="550"/>
      <c r="JUY1" s="551"/>
      <c r="JUZ1" s="669"/>
      <c r="JVA1" s="669"/>
      <c r="JVB1" s="669"/>
      <c r="JVC1" s="669"/>
      <c r="JVD1" s="669"/>
      <c r="JVE1" s="669"/>
      <c r="JVF1" s="669"/>
      <c r="JVG1" s="669"/>
      <c r="JVH1" s="669"/>
      <c r="JVI1" s="669"/>
      <c r="JVJ1" s="669"/>
      <c r="JVK1" s="669"/>
      <c r="JVL1" s="669"/>
      <c r="JVM1" s="669"/>
      <c r="JVN1" s="670"/>
      <c r="JVO1" s="669"/>
      <c r="JVP1" s="669"/>
      <c r="JVQ1" s="669"/>
      <c r="JVR1" s="671"/>
      <c r="JVS1" s="550"/>
      <c r="JVT1" s="551"/>
      <c r="JVU1" s="669"/>
      <c r="JVV1" s="669"/>
      <c r="JVW1" s="669"/>
      <c r="JVX1" s="669"/>
      <c r="JVY1" s="669"/>
      <c r="JVZ1" s="669"/>
      <c r="JWA1" s="669"/>
      <c r="JWB1" s="669"/>
      <c r="JWC1" s="669"/>
      <c r="JWD1" s="669"/>
      <c r="JWE1" s="669"/>
      <c r="JWF1" s="669"/>
      <c r="JWG1" s="669"/>
      <c r="JWH1" s="669"/>
      <c r="JWI1" s="670"/>
      <c r="JWJ1" s="669"/>
      <c r="JWK1" s="669"/>
      <c r="JWL1" s="669"/>
      <c r="JWM1" s="671"/>
      <c r="JWN1" s="550"/>
      <c r="JWO1" s="551"/>
      <c r="JWP1" s="669"/>
      <c r="JWQ1" s="669"/>
      <c r="JWR1" s="669"/>
      <c r="JWS1" s="669"/>
      <c r="JWT1" s="669"/>
      <c r="JWU1" s="669"/>
      <c r="JWV1" s="669"/>
      <c r="JWW1" s="669"/>
      <c r="JWX1" s="669"/>
      <c r="JWY1" s="669"/>
      <c r="JWZ1" s="669"/>
      <c r="JXA1" s="669"/>
      <c r="JXB1" s="669"/>
      <c r="JXC1" s="669"/>
      <c r="JXD1" s="670"/>
      <c r="JXE1" s="669"/>
      <c r="JXF1" s="669"/>
      <c r="JXG1" s="669"/>
      <c r="JXH1" s="671"/>
      <c r="JXI1" s="550"/>
      <c r="JXJ1" s="551"/>
      <c r="JXK1" s="669"/>
      <c r="JXL1" s="669"/>
      <c r="JXM1" s="669"/>
      <c r="JXN1" s="669"/>
      <c r="JXO1" s="669"/>
      <c r="JXP1" s="669"/>
      <c r="JXQ1" s="669"/>
      <c r="JXR1" s="669"/>
      <c r="JXS1" s="669"/>
      <c r="JXT1" s="669"/>
      <c r="JXU1" s="669"/>
      <c r="JXV1" s="669"/>
      <c r="JXW1" s="669"/>
      <c r="JXX1" s="669"/>
      <c r="JXY1" s="670"/>
      <c r="JXZ1" s="669"/>
      <c r="JYA1" s="669"/>
      <c r="JYB1" s="669"/>
      <c r="JYC1" s="671"/>
      <c r="JYD1" s="550"/>
      <c r="JYE1" s="551"/>
      <c r="JYF1" s="669"/>
      <c r="JYG1" s="669"/>
      <c r="JYH1" s="669"/>
      <c r="JYI1" s="669"/>
      <c r="JYJ1" s="669"/>
      <c r="JYK1" s="669"/>
      <c r="JYL1" s="669"/>
      <c r="JYM1" s="669"/>
      <c r="JYN1" s="669"/>
      <c r="JYO1" s="669"/>
      <c r="JYP1" s="669"/>
      <c r="JYQ1" s="669"/>
      <c r="JYR1" s="669"/>
      <c r="JYS1" s="669"/>
      <c r="JYT1" s="670"/>
      <c r="JYU1" s="669"/>
      <c r="JYV1" s="669"/>
      <c r="JYW1" s="669"/>
      <c r="JYX1" s="671"/>
      <c r="JYY1" s="550"/>
      <c r="JYZ1" s="551"/>
      <c r="JZA1" s="669"/>
      <c r="JZB1" s="669"/>
      <c r="JZC1" s="669"/>
      <c r="JZD1" s="669"/>
      <c r="JZE1" s="669"/>
      <c r="JZF1" s="669"/>
      <c r="JZG1" s="669"/>
      <c r="JZH1" s="669"/>
      <c r="JZI1" s="669"/>
      <c r="JZJ1" s="669"/>
      <c r="JZK1" s="669"/>
      <c r="JZL1" s="669"/>
      <c r="JZM1" s="669"/>
      <c r="JZN1" s="669"/>
      <c r="JZO1" s="670"/>
      <c r="JZP1" s="669"/>
      <c r="JZQ1" s="669"/>
      <c r="JZR1" s="669"/>
      <c r="JZS1" s="671"/>
      <c r="JZT1" s="550"/>
      <c r="JZU1" s="551"/>
      <c r="JZV1" s="669"/>
      <c r="JZW1" s="669"/>
      <c r="JZX1" s="669"/>
      <c r="JZY1" s="669"/>
      <c r="JZZ1" s="669"/>
      <c r="KAA1" s="669"/>
      <c r="KAB1" s="669"/>
      <c r="KAC1" s="669"/>
      <c r="KAD1" s="669"/>
      <c r="KAE1" s="669"/>
      <c r="KAF1" s="669"/>
      <c r="KAG1" s="669"/>
      <c r="KAH1" s="669"/>
      <c r="KAI1" s="669"/>
      <c r="KAJ1" s="670"/>
      <c r="KAK1" s="669"/>
      <c r="KAL1" s="669"/>
      <c r="KAM1" s="669"/>
      <c r="KAN1" s="671"/>
      <c r="KAO1" s="550"/>
      <c r="KAP1" s="551"/>
      <c r="KAQ1" s="669"/>
      <c r="KAR1" s="669"/>
      <c r="KAS1" s="669"/>
      <c r="KAT1" s="669"/>
      <c r="KAU1" s="669"/>
      <c r="KAV1" s="669"/>
      <c r="KAW1" s="669"/>
      <c r="KAX1" s="669"/>
      <c r="KAY1" s="669"/>
      <c r="KAZ1" s="669"/>
      <c r="KBA1" s="669"/>
      <c r="KBB1" s="669"/>
      <c r="KBC1" s="669"/>
      <c r="KBD1" s="669"/>
      <c r="KBE1" s="670"/>
      <c r="KBF1" s="669"/>
      <c r="KBG1" s="669"/>
      <c r="KBH1" s="669"/>
      <c r="KBI1" s="671"/>
      <c r="KBJ1" s="550"/>
      <c r="KBK1" s="551"/>
      <c r="KBL1" s="669"/>
      <c r="KBM1" s="669"/>
      <c r="KBN1" s="669"/>
      <c r="KBO1" s="669"/>
      <c r="KBP1" s="669"/>
      <c r="KBQ1" s="669"/>
      <c r="KBR1" s="669"/>
      <c r="KBS1" s="669"/>
      <c r="KBT1" s="669"/>
      <c r="KBU1" s="669"/>
      <c r="KBV1" s="669"/>
      <c r="KBW1" s="669"/>
      <c r="KBX1" s="669"/>
      <c r="KBY1" s="669"/>
      <c r="KBZ1" s="670"/>
      <c r="KCA1" s="669"/>
      <c r="KCB1" s="669"/>
      <c r="KCC1" s="669"/>
      <c r="KCD1" s="671"/>
      <c r="KCE1" s="550"/>
      <c r="KCF1" s="551"/>
      <c r="KCG1" s="669"/>
      <c r="KCH1" s="669"/>
      <c r="KCI1" s="669"/>
      <c r="KCJ1" s="669"/>
      <c r="KCK1" s="669"/>
      <c r="KCL1" s="669"/>
      <c r="KCM1" s="669"/>
      <c r="KCN1" s="669"/>
      <c r="KCO1" s="669"/>
      <c r="KCP1" s="669"/>
      <c r="KCQ1" s="669"/>
      <c r="KCR1" s="669"/>
      <c r="KCS1" s="669"/>
      <c r="KCT1" s="669"/>
      <c r="KCU1" s="670"/>
      <c r="KCV1" s="669"/>
      <c r="KCW1" s="669"/>
      <c r="KCX1" s="669"/>
      <c r="KCY1" s="671"/>
      <c r="KCZ1" s="550"/>
      <c r="KDA1" s="551"/>
      <c r="KDB1" s="669"/>
      <c r="KDC1" s="669"/>
      <c r="KDD1" s="669"/>
      <c r="KDE1" s="669"/>
      <c r="KDF1" s="669"/>
      <c r="KDG1" s="669"/>
      <c r="KDH1" s="669"/>
      <c r="KDI1" s="669"/>
      <c r="KDJ1" s="669"/>
      <c r="KDK1" s="669"/>
      <c r="KDL1" s="669"/>
      <c r="KDM1" s="669"/>
      <c r="KDN1" s="669"/>
      <c r="KDO1" s="669"/>
      <c r="KDP1" s="670"/>
      <c r="KDQ1" s="669"/>
      <c r="KDR1" s="669"/>
      <c r="KDS1" s="669"/>
      <c r="KDT1" s="671"/>
      <c r="KDU1" s="550"/>
      <c r="KDV1" s="551"/>
      <c r="KDW1" s="669"/>
      <c r="KDX1" s="669"/>
      <c r="KDY1" s="669"/>
      <c r="KDZ1" s="669"/>
      <c r="KEA1" s="669"/>
      <c r="KEB1" s="669"/>
      <c r="KEC1" s="669"/>
      <c r="KED1" s="669"/>
      <c r="KEE1" s="669"/>
      <c r="KEF1" s="669"/>
      <c r="KEG1" s="669"/>
      <c r="KEH1" s="669"/>
      <c r="KEI1" s="669"/>
      <c r="KEJ1" s="669"/>
      <c r="KEK1" s="670"/>
      <c r="KEL1" s="669"/>
      <c r="KEM1" s="669"/>
      <c r="KEN1" s="669"/>
      <c r="KEO1" s="671"/>
      <c r="KEP1" s="550"/>
      <c r="KEQ1" s="551"/>
      <c r="KER1" s="669"/>
      <c r="KES1" s="669"/>
      <c r="KET1" s="669"/>
      <c r="KEU1" s="669"/>
      <c r="KEV1" s="669"/>
      <c r="KEW1" s="669"/>
      <c r="KEX1" s="669"/>
      <c r="KEY1" s="669"/>
      <c r="KEZ1" s="669"/>
      <c r="KFA1" s="669"/>
      <c r="KFB1" s="669"/>
      <c r="KFC1" s="669"/>
      <c r="KFD1" s="669"/>
      <c r="KFE1" s="669"/>
      <c r="KFF1" s="670"/>
      <c r="KFG1" s="669"/>
      <c r="KFH1" s="669"/>
      <c r="KFI1" s="669"/>
      <c r="KFJ1" s="671"/>
      <c r="KFK1" s="550"/>
      <c r="KFL1" s="551"/>
      <c r="KFM1" s="669"/>
      <c r="KFN1" s="669"/>
      <c r="KFO1" s="669"/>
      <c r="KFP1" s="669"/>
      <c r="KFQ1" s="669"/>
      <c r="KFR1" s="669"/>
      <c r="KFS1" s="669"/>
      <c r="KFT1" s="669"/>
      <c r="KFU1" s="669"/>
      <c r="KFV1" s="669"/>
      <c r="KFW1" s="669"/>
      <c r="KFX1" s="669"/>
      <c r="KFY1" s="669"/>
      <c r="KFZ1" s="669"/>
      <c r="KGA1" s="670"/>
      <c r="KGB1" s="669"/>
      <c r="KGC1" s="669"/>
      <c r="KGD1" s="669"/>
      <c r="KGE1" s="671"/>
      <c r="KGF1" s="550"/>
      <c r="KGG1" s="551"/>
      <c r="KGH1" s="669"/>
      <c r="KGI1" s="669"/>
      <c r="KGJ1" s="669"/>
      <c r="KGK1" s="669"/>
      <c r="KGL1" s="669"/>
      <c r="KGM1" s="669"/>
      <c r="KGN1" s="669"/>
      <c r="KGO1" s="669"/>
      <c r="KGP1" s="669"/>
      <c r="KGQ1" s="669"/>
      <c r="KGR1" s="669"/>
      <c r="KGS1" s="669"/>
      <c r="KGT1" s="669"/>
      <c r="KGU1" s="669"/>
      <c r="KGV1" s="670"/>
      <c r="KGW1" s="669"/>
      <c r="KGX1" s="669"/>
      <c r="KGY1" s="669"/>
      <c r="KGZ1" s="671"/>
      <c r="KHA1" s="550"/>
      <c r="KHB1" s="551"/>
      <c r="KHC1" s="669"/>
      <c r="KHD1" s="669"/>
      <c r="KHE1" s="669"/>
      <c r="KHF1" s="669"/>
      <c r="KHG1" s="669"/>
      <c r="KHH1" s="669"/>
      <c r="KHI1" s="669"/>
      <c r="KHJ1" s="669"/>
      <c r="KHK1" s="669"/>
      <c r="KHL1" s="669"/>
      <c r="KHM1" s="669"/>
      <c r="KHN1" s="669"/>
      <c r="KHO1" s="669"/>
      <c r="KHP1" s="669"/>
      <c r="KHQ1" s="670"/>
      <c r="KHR1" s="669"/>
      <c r="KHS1" s="669"/>
      <c r="KHT1" s="669"/>
      <c r="KHU1" s="671"/>
      <c r="KHV1" s="550"/>
      <c r="KHW1" s="551"/>
      <c r="KHX1" s="669"/>
      <c r="KHY1" s="669"/>
      <c r="KHZ1" s="669"/>
      <c r="KIA1" s="669"/>
      <c r="KIB1" s="669"/>
      <c r="KIC1" s="669"/>
      <c r="KID1" s="669"/>
      <c r="KIE1" s="669"/>
      <c r="KIF1" s="669"/>
      <c r="KIG1" s="669"/>
      <c r="KIH1" s="669"/>
      <c r="KII1" s="669"/>
      <c r="KIJ1" s="669"/>
      <c r="KIK1" s="669"/>
      <c r="KIL1" s="670"/>
      <c r="KIM1" s="669"/>
      <c r="KIN1" s="669"/>
      <c r="KIO1" s="669"/>
      <c r="KIP1" s="671"/>
      <c r="KIQ1" s="550"/>
      <c r="KIR1" s="551"/>
      <c r="KIS1" s="669"/>
      <c r="KIT1" s="669"/>
      <c r="KIU1" s="669"/>
      <c r="KIV1" s="669"/>
      <c r="KIW1" s="669"/>
      <c r="KIX1" s="669"/>
      <c r="KIY1" s="669"/>
      <c r="KIZ1" s="669"/>
      <c r="KJA1" s="669"/>
      <c r="KJB1" s="669"/>
      <c r="KJC1" s="669"/>
      <c r="KJD1" s="669"/>
      <c r="KJE1" s="669"/>
      <c r="KJF1" s="669"/>
      <c r="KJG1" s="670"/>
      <c r="KJH1" s="669"/>
      <c r="KJI1" s="669"/>
      <c r="KJJ1" s="669"/>
      <c r="KJK1" s="671"/>
      <c r="KJL1" s="550"/>
      <c r="KJM1" s="551"/>
      <c r="KJN1" s="669"/>
      <c r="KJO1" s="669"/>
      <c r="KJP1" s="669"/>
      <c r="KJQ1" s="669"/>
      <c r="KJR1" s="669"/>
      <c r="KJS1" s="669"/>
      <c r="KJT1" s="669"/>
      <c r="KJU1" s="669"/>
      <c r="KJV1" s="669"/>
      <c r="KJW1" s="669"/>
      <c r="KJX1" s="669"/>
      <c r="KJY1" s="669"/>
      <c r="KJZ1" s="669"/>
      <c r="KKA1" s="669"/>
      <c r="KKB1" s="670"/>
      <c r="KKC1" s="669"/>
      <c r="KKD1" s="669"/>
      <c r="KKE1" s="669"/>
      <c r="KKF1" s="671"/>
      <c r="KKG1" s="550"/>
      <c r="KKH1" s="551"/>
      <c r="KKI1" s="669"/>
      <c r="KKJ1" s="669"/>
      <c r="KKK1" s="669"/>
      <c r="KKL1" s="669"/>
      <c r="KKM1" s="669"/>
      <c r="KKN1" s="669"/>
      <c r="KKO1" s="669"/>
      <c r="KKP1" s="669"/>
      <c r="KKQ1" s="669"/>
      <c r="KKR1" s="669"/>
      <c r="KKS1" s="669"/>
      <c r="KKT1" s="669"/>
      <c r="KKU1" s="669"/>
      <c r="KKV1" s="669"/>
      <c r="KKW1" s="670"/>
      <c r="KKX1" s="669"/>
      <c r="KKY1" s="669"/>
      <c r="KKZ1" s="669"/>
      <c r="KLA1" s="671"/>
      <c r="KLB1" s="550"/>
      <c r="KLC1" s="551"/>
      <c r="KLD1" s="669"/>
      <c r="KLE1" s="669"/>
      <c r="KLF1" s="669"/>
      <c r="KLG1" s="669"/>
      <c r="KLH1" s="669"/>
      <c r="KLI1" s="669"/>
      <c r="KLJ1" s="669"/>
      <c r="KLK1" s="669"/>
      <c r="KLL1" s="669"/>
      <c r="KLM1" s="669"/>
      <c r="KLN1" s="669"/>
      <c r="KLO1" s="669"/>
      <c r="KLP1" s="669"/>
      <c r="KLQ1" s="669"/>
      <c r="KLR1" s="670"/>
      <c r="KLS1" s="669"/>
      <c r="KLT1" s="669"/>
      <c r="KLU1" s="669"/>
      <c r="KLV1" s="671"/>
      <c r="KLW1" s="550"/>
      <c r="KLX1" s="551"/>
      <c r="KLY1" s="669"/>
      <c r="KLZ1" s="669"/>
      <c r="KMA1" s="669"/>
      <c r="KMB1" s="669"/>
      <c r="KMC1" s="669"/>
      <c r="KMD1" s="669"/>
      <c r="KME1" s="669"/>
      <c r="KMF1" s="669"/>
      <c r="KMG1" s="669"/>
      <c r="KMH1" s="669"/>
      <c r="KMI1" s="669"/>
      <c r="KMJ1" s="669"/>
      <c r="KMK1" s="669"/>
      <c r="KML1" s="669"/>
      <c r="KMM1" s="670"/>
      <c r="KMN1" s="669"/>
      <c r="KMO1" s="669"/>
      <c r="KMP1" s="669"/>
      <c r="KMQ1" s="671"/>
      <c r="KMR1" s="550"/>
      <c r="KMS1" s="551"/>
      <c r="KMT1" s="669"/>
      <c r="KMU1" s="669"/>
      <c r="KMV1" s="669"/>
      <c r="KMW1" s="669"/>
      <c r="KMX1" s="669"/>
      <c r="KMY1" s="669"/>
      <c r="KMZ1" s="669"/>
      <c r="KNA1" s="669"/>
      <c r="KNB1" s="669"/>
      <c r="KNC1" s="669"/>
      <c r="KND1" s="669"/>
      <c r="KNE1" s="669"/>
      <c r="KNF1" s="669"/>
      <c r="KNG1" s="669"/>
      <c r="KNH1" s="670"/>
      <c r="KNI1" s="669"/>
      <c r="KNJ1" s="669"/>
      <c r="KNK1" s="669"/>
      <c r="KNL1" s="671"/>
      <c r="KNM1" s="550"/>
      <c r="KNN1" s="551"/>
      <c r="KNO1" s="669"/>
      <c r="KNP1" s="669"/>
      <c r="KNQ1" s="669"/>
      <c r="KNR1" s="669"/>
      <c r="KNS1" s="669"/>
      <c r="KNT1" s="669"/>
      <c r="KNU1" s="669"/>
      <c r="KNV1" s="669"/>
      <c r="KNW1" s="669"/>
      <c r="KNX1" s="669"/>
      <c r="KNY1" s="669"/>
      <c r="KNZ1" s="669"/>
      <c r="KOA1" s="669"/>
      <c r="KOB1" s="669"/>
      <c r="KOC1" s="670"/>
      <c r="KOD1" s="669"/>
      <c r="KOE1" s="669"/>
      <c r="KOF1" s="669"/>
      <c r="KOG1" s="671"/>
      <c r="KOH1" s="550"/>
      <c r="KOI1" s="551"/>
      <c r="KOJ1" s="669"/>
      <c r="KOK1" s="669"/>
      <c r="KOL1" s="669"/>
      <c r="KOM1" s="669"/>
      <c r="KON1" s="669"/>
      <c r="KOO1" s="669"/>
      <c r="KOP1" s="669"/>
      <c r="KOQ1" s="669"/>
      <c r="KOR1" s="669"/>
      <c r="KOS1" s="669"/>
      <c r="KOT1" s="669"/>
      <c r="KOU1" s="669"/>
      <c r="KOV1" s="669"/>
      <c r="KOW1" s="669"/>
      <c r="KOX1" s="670"/>
      <c r="KOY1" s="669"/>
      <c r="KOZ1" s="669"/>
      <c r="KPA1" s="669"/>
      <c r="KPB1" s="671"/>
      <c r="KPC1" s="550"/>
      <c r="KPD1" s="551"/>
      <c r="KPE1" s="669"/>
      <c r="KPF1" s="669"/>
      <c r="KPG1" s="669"/>
      <c r="KPH1" s="669"/>
      <c r="KPI1" s="669"/>
      <c r="KPJ1" s="669"/>
      <c r="KPK1" s="669"/>
      <c r="KPL1" s="669"/>
      <c r="KPM1" s="669"/>
      <c r="KPN1" s="669"/>
      <c r="KPO1" s="669"/>
      <c r="KPP1" s="669"/>
      <c r="KPQ1" s="669"/>
      <c r="KPR1" s="669"/>
      <c r="KPS1" s="670"/>
      <c r="KPT1" s="669"/>
      <c r="KPU1" s="669"/>
      <c r="KPV1" s="669"/>
      <c r="KPW1" s="671"/>
      <c r="KPX1" s="550"/>
      <c r="KPY1" s="551"/>
      <c r="KPZ1" s="669"/>
      <c r="KQA1" s="669"/>
      <c r="KQB1" s="669"/>
      <c r="KQC1" s="669"/>
      <c r="KQD1" s="669"/>
      <c r="KQE1" s="669"/>
      <c r="KQF1" s="669"/>
      <c r="KQG1" s="669"/>
      <c r="KQH1" s="669"/>
      <c r="KQI1" s="669"/>
      <c r="KQJ1" s="669"/>
      <c r="KQK1" s="669"/>
      <c r="KQL1" s="669"/>
      <c r="KQM1" s="669"/>
      <c r="KQN1" s="670"/>
      <c r="KQO1" s="669"/>
      <c r="KQP1" s="669"/>
      <c r="KQQ1" s="669"/>
      <c r="KQR1" s="671"/>
      <c r="KQS1" s="550"/>
      <c r="KQT1" s="551"/>
      <c r="KQU1" s="669"/>
      <c r="KQV1" s="669"/>
      <c r="KQW1" s="669"/>
      <c r="KQX1" s="669"/>
      <c r="KQY1" s="669"/>
      <c r="KQZ1" s="669"/>
      <c r="KRA1" s="669"/>
      <c r="KRB1" s="669"/>
      <c r="KRC1" s="669"/>
      <c r="KRD1" s="669"/>
      <c r="KRE1" s="669"/>
      <c r="KRF1" s="669"/>
      <c r="KRG1" s="669"/>
      <c r="KRH1" s="669"/>
      <c r="KRI1" s="670"/>
      <c r="KRJ1" s="669"/>
      <c r="KRK1" s="669"/>
      <c r="KRL1" s="669"/>
      <c r="KRM1" s="671"/>
      <c r="KRN1" s="550"/>
      <c r="KRO1" s="551"/>
      <c r="KRP1" s="669"/>
      <c r="KRQ1" s="669"/>
      <c r="KRR1" s="669"/>
      <c r="KRS1" s="669"/>
      <c r="KRT1" s="669"/>
      <c r="KRU1" s="669"/>
      <c r="KRV1" s="669"/>
      <c r="KRW1" s="669"/>
      <c r="KRX1" s="669"/>
      <c r="KRY1" s="669"/>
      <c r="KRZ1" s="669"/>
      <c r="KSA1" s="669"/>
      <c r="KSB1" s="669"/>
      <c r="KSC1" s="669"/>
      <c r="KSD1" s="670"/>
      <c r="KSE1" s="669"/>
      <c r="KSF1" s="669"/>
      <c r="KSG1" s="669"/>
      <c r="KSH1" s="671"/>
      <c r="KSI1" s="550"/>
      <c r="KSJ1" s="551"/>
      <c r="KSK1" s="669"/>
      <c r="KSL1" s="669"/>
      <c r="KSM1" s="669"/>
      <c r="KSN1" s="669"/>
      <c r="KSO1" s="669"/>
      <c r="KSP1" s="669"/>
      <c r="KSQ1" s="669"/>
      <c r="KSR1" s="669"/>
      <c r="KSS1" s="669"/>
      <c r="KST1" s="669"/>
      <c r="KSU1" s="669"/>
      <c r="KSV1" s="669"/>
      <c r="KSW1" s="669"/>
      <c r="KSX1" s="669"/>
      <c r="KSY1" s="670"/>
      <c r="KSZ1" s="669"/>
      <c r="KTA1" s="669"/>
      <c r="KTB1" s="669"/>
      <c r="KTC1" s="671"/>
      <c r="KTD1" s="550"/>
      <c r="KTE1" s="551"/>
      <c r="KTF1" s="669"/>
      <c r="KTG1" s="669"/>
      <c r="KTH1" s="669"/>
      <c r="KTI1" s="669"/>
      <c r="KTJ1" s="669"/>
      <c r="KTK1" s="669"/>
      <c r="KTL1" s="669"/>
      <c r="KTM1" s="669"/>
      <c r="KTN1" s="669"/>
      <c r="KTO1" s="669"/>
      <c r="KTP1" s="669"/>
      <c r="KTQ1" s="669"/>
      <c r="KTR1" s="669"/>
      <c r="KTS1" s="669"/>
      <c r="KTT1" s="670"/>
      <c r="KTU1" s="669"/>
      <c r="KTV1" s="669"/>
      <c r="KTW1" s="669"/>
      <c r="KTX1" s="671"/>
      <c r="KTY1" s="550"/>
      <c r="KTZ1" s="551"/>
      <c r="KUA1" s="669"/>
      <c r="KUB1" s="669"/>
      <c r="KUC1" s="669"/>
      <c r="KUD1" s="669"/>
      <c r="KUE1" s="669"/>
      <c r="KUF1" s="669"/>
      <c r="KUG1" s="669"/>
      <c r="KUH1" s="669"/>
      <c r="KUI1" s="669"/>
      <c r="KUJ1" s="669"/>
      <c r="KUK1" s="669"/>
      <c r="KUL1" s="669"/>
      <c r="KUM1" s="669"/>
      <c r="KUN1" s="669"/>
      <c r="KUO1" s="670"/>
      <c r="KUP1" s="669"/>
      <c r="KUQ1" s="669"/>
      <c r="KUR1" s="669"/>
      <c r="KUS1" s="671"/>
      <c r="KUT1" s="550"/>
      <c r="KUU1" s="551"/>
      <c r="KUV1" s="669"/>
      <c r="KUW1" s="669"/>
      <c r="KUX1" s="669"/>
      <c r="KUY1" s="669"/>
      <c r="KUZ1" s="669"/>
      <c r="KVA1" s="669"/>
      <c r="KVB1" s="669"/>
      <c r="KVC1" s="669"/>
      <c r="KVD1" s="669"/>
      <c r="KVE1" s="669"/>
      <c r="KVF1" s="669"/>
      <c r="KVG1" s="669"/>
      <c r="KVH1" s="669"/>
      <c r="KVI1" s="669"/>
      <c r="KVJ1" s="670"/>
      <c r="KVK1" s="669"/>
      <c r="KVL1" s="669"/>
      <c r="KVM1" s="669"/>
      <c r="KVN1" s="671"/>
      <c r="KVO1" s="550"/>
      <c r="KVP1" s="551"/>
      <c r="KVQ1" s="669"/>
      <c r="KVR1" s="669"/>
      <c r="KVS1" s="669"/>
      <c r="KVT1" s="669"/>
      <c r="KVU1" s="669"/>
      <c r="KVV1" s="669"/>
      <c r="KVW1" s="669"/>
      <c r="KVX1" s="669"/>
      <c r="KVY1" s="669"/>
      <c r="KVZ1" s="669"/>
      <c r="KWA1" s="669"/>
      <c r="KWB1" s="669"/>
      <c r="KWC1" s="669"/>
      <c r="KWD1" s="669"/>
      <c r="KWE1" s="670"/>
      <c r="KWF1" s="669"/>
      <c r="KWG1" s="669"/>
      <c r="KWH1" s="669"/>
      <c r="KWI1" s="671"/>
      <c r="KWJ1" s="550"/>
      <c r="KWK1" s="551"/>
      <c r="KWL1" s="669"/>
      <c r="KWM1" s="669"/>
      <c r="KWN1" s="669"/>
      <c r="KWO1" s="669"/>
      <c r="KWP1" s="669"/>
      <c r="KWQ1" s="669"/>
      <c r="KWR1" s="669"/>
      <c r="KWS1" s="669"/>
      <c r="KWT1" s="669"/>
      <c r="KWU1" s="669"/>
      <c r="KWV1" s="669"/>
      <c r="KWW1" s="669"/>
      <c r="KWX1" s="669"/>
      <c r="KWY1" s="669"/>
      <c r="KWZ1" s="670"/>
      <c r="KXA1" s="669"/>
      <c r="KXB1" s="669"/>
      <c r="KXC1" s="669"/>
      <c r="KXD1" s="671"/>
      <c r="KXE1" s="550"/>
      <c r="KXF1" s="551"/>
      <c r="KXG1" s="669"/>
      <c r="KXH1" s="669"/>
      <c r="KXI1" s="669"/>
      <c r="KXJ1" s="669"/>
      <c r="KXK1" s="669"/>
      <c r="KXL1" s="669"/>
      <c r="KXM1" s="669"/>
      <c r="KXN1" s="669"/>
      <c r="KXO1" s="669"/>
      <c r="KXP1" s="669"/>
      <c r="KXQ1" s="669"/>
      <c r="KXR1" s="669"/>
      <c r="KXS1" s="669"/>
      <c r="KXT1" s="669"/>
      <c r="KXU1" s="670"/>
      <c r="KXV1" s="669"/>
      <c r="KXW1" s="669"/>
      <c r="KXX1" s="669"/>
      <c r="KXY1" s="671"/>
      <c r="KXZ1" s="550"/>
      <c r="KYA1" s="551"/>
      <c r="KYB1" s="669"/>
      <c r="KYC1" s="669"/>
      <c r="KYD1" s="669"/>
      <c r="KYE1" s="669"/>
      <c r="KYF1" s="669"/>
      <c r="KYG1" s="669"/>
      <c r="KYH1" s="669"/>
      <c r="KYI1" s="669"/>
      <c r="KYJ1" s="669"/>
      <c r="KYK1" s="669"/>
      <c r="KYL1" s="669"/>
      <c r="KYM1" s="669"/>
      <c r="KYN1" s="669"/>
      <c r="KYO1" s="669"/>
      <c r="KYP1" s="670"/>
      <c r="KYQ1" s="669"/>
      <c r="KYR1" s="669"/>
      <c r="KYS1" s="669"/>
      <c r="KYT1" s="671"/>
      <c r="KYU1" s="550"/>
      <c r="KYV1" s="551"/>
      <c r="KYW1" s="669"/>
      <c r="KYX1" s="669"/>
      <c r="KYY1" s="669"/>
      <c r="KYZ1" s="669"/>
      <c r="KZA1" s="669"/>
      <c r="KZB1" s="669"/>
      <c r="KZC1" s="669"/>
      <c r="KZD1" s="669"/>
      <c r="KZE1" s="669"/>
      <c r="KZF1" s="669"/>
      <c r="KZG1" s="669"/>
      <c r="KZH1" s="669"/>
      <c r="KZI1" s="669"/>
      <c r="KZJ1" s="669"/>
      <c r="KZK1" s="670"/>
      <c r="KZL1" s="669"/>
      <c r="KZM1" s="669"/>
      <c r="KZN1" s="669"/>
      <c r="KZO1" s="671"/>
      <c r="KZP1" s="550"/>
      <c r="KZQ1" s="551"/>
      <c r="KZR1" s="669"/>
      <c r="KZS1" s="669"/>
      <c r="KZT1" s="669"/>
      <c r="KZU1" s="669"/>
      <c r="KZV1" s="669"/>
      <c r="KZW1" s="669"/>
      <c r="KZX1" s="669"/>
      <c r="KZY1" s="669"/>
      <c r="KZZ1" s="669"/>
      <c r="LAA1" s="669"/>
      <c r="LAB1" s="669"/>
      <c r="LAC1" s="669"/>
      <c r="LAD1" s="669"/>
      <c r="LAE1" s="669"/>
      <c r="LAF1" s="670"/>
      <c r="LAG1" s="669"/>
      <c r="LAH1" s="669"/>
      <c r="LAI1" s="669"/>
      <c r="LAJ1" s="671"/>
      <c r="LAK1" s="550"/>
      <c r="LAL1" s="551"/>
      <c r="LAM1" s="669"/>
      <c r="LAN1" s="669"/>
      <c r="LAO1" s="669"/>
      <c r="LAP1" s="669"/>
      <c r="LAQ1" s="669"/>
      <c r="LAR1" s="669"/>
      <c r="LAS1" s="669"/>
      <c r="LAT1" s="669"/>
      <c r="LAU1" s="669"/>
      <c r="LAV1" s="669"/>
      <c r="LAW1" s="669"/>
      <c r="LAX1" s="669"/>
      <c r="LAY1" s="669"/>
      <c r="LAZ1" s="669"/>
      <c r="LBA1" s="670"/>
      <c r="LBB1" s="669"/>
      <c r="LBC1" s="669"/>
      <c r="LBD1" s="669"/>
      <c r="LBE1" s="671"/>
      <c r="LBF1" s="550"/>
      <c r="LBG1" s="551"/>
      <c r="LBH1" s="669"/>
      <c r="LBI1" s="669"/>
      <c r="LBJ1" s="669"/>
      <c r="LBK1" s="669"/>
      <c r="LBL1" s="669"/>
      <c r="LBM1" s="669"/>
      <c r="LBN1" s="669"/>
      <c r="LBO1" s="669"/>
      <c r="LBP1" s="669"/>
      <c r="LBQ1" s="669"/>
      <c r="LBR1" s="669"/>
      <c r="LBS1" s="669"/>
      <c r="LBT1" s="669"/>
      <c r="LBU1" s="669"/>
      <c r="LBV1" s="670"/>
      <c r="LBW1" s="669"/>
      <c r="LBX1" s="669"/>
      <c r="LBY1" s="669"/>
      <c r="LBZ1" s="671"/>
      <c r="LCA1" s="550"/>
      <c r="LCB1" s="551"/>
      <c r="LCC1" s="669"/>
      <c r="LCD1" s="669"/>
      <c r="LCE1" s="669"/>
      <c r="LCF1" s="669"/>
      <c r="LCG1" s="669"/>
      <c r="LCH1" s="669"/>
      <c r="LCI1" s="669"/>
      <c r="LCJ1" s="669"/>
      <c r="LCK1" s="669"/>
      <c r="LCL1" s="669"/>
      <c r="LCM1" s="669"/>
      <c r="LCN1" s="669"/>
      <c r="LCO1" s="669"/>
      <c r="LCP1" s="669"/>
      <c r="LCQ1" s="670"/>
      <c r="LCR1" s="669"/>
      <c r="LCS1" s="669"/>
      <c r="LCT1" s="669"/>
      <c r="LCU1" s="671"/>
      <c r="LCV1" s="550"/>
      <c r="LCW1" s="551"/>
      <c r="LCX1" s="669"/>
      <c r="LCY1" s="669"/>
      <c r="LCZ1" s="669"/>
      <c r="LDA1" s="669"/>
      <c r="LDB1" s="669"/>
      <c r="LDC1" s="669"/>
      <c r="LDD1" s="669"/>
      <c r="LDE1" s="669"/>
      <c r="LDF1" s="669"/>
      <c r="LDG1" s="669"/>
      <c r="LDH1" s="669"/>
      <c r="LDI1" s="669"/>
      <c r="LDJ1" s="669"/>
      <c r="LDK1" s="669"/>
      <c r="LDL1" s="670"/>
      <c r="LDM1" s="669"/>
      <c r="LDN1" s="669"/>
      <c r="LDO1" s="669"/>
      <c r="LDP1" s="671"/>
      <c r="LDQ1" s="550"/>
      <c r="LDR1" s="551"/>
      <c r="LDS1" s="669"/>
      <c r="LDT1" s="669"/>
      <c r="LDU1" s="669"/>
      <c r="LDV1" s="669"/>
      <c r="LDW1" s="669"/>
      <c r="LDX1" s="669"/>
      <c r="LDY1" s="669"/>
      <c r="LDZ1" s="669"/>
      <c r="LEA1" s="669"/>
      <c r="LEB1" s="669"/>
      <c r="LEC1" s="669"/>
      <c r="LED1" s="669"/>
      <c r="LEE1" s="669"/>
      <c r="LEF1" s="669"/>
      <c r="LEG1" s="670"/>
      <c r="LEH1" s="669"/>
      <c r="LEI1" s="669"/>
      <c r="LEJ1" s="669"/>
      <c r="LEK1" s="671"/>
      <c r="LEL1" s="550"/>
      <c r="LEM1" s="551"/>
      <c r="LEN1" s="669"/>
      <c r="LEO1" s="669"/>
      <c r="LEP1" s="669"/>
      <c r="LEQ1" s="669"/>
      <c r="LER1" s="669"/>
      <c r="LES1" s="669"/>
      <c r="LET1" s="669"/>
      <c r="LEU1" s="669"/>
      <c r="LEV1" s="669"/>
      <c r="LEW1" s="669"/>
      <c r="LEX1" s="669"/>
      <c r="LEY1" s="669"/>
      <c r="LEZ1" s="669"/>
      <c r="LFA1" s="669"/>
      <c r="LFB1" s="670"/>
      <c r="LFC1" s="669"/>
      <c r="LFD1" s="669"/>
      <c r="LFE1" s="669"/>
      <c r="LFF1" s="671"/>
      <c r="LFG1" s="550"/>
      <c r="LFH1" s="551"/>
      <c r="LFI1" s="669"/>
      <c r="LFJ1" s="669"/>
      <c r="LFK1" s="669"/>
      <c r="LFL1" s="669"/>
      <c r="LFM1" s="669"/>
      <c r="LFN1" s="669"/>
      <c r="LFO1" s="669"/>
      <c r="LFP1" s="669"/>
      <c r="LFQ1" s="669"/>
      <c r="LFR1" s="669"/>
      <c r="LFS1" s="669"/>
      <c r="LFT1" s="669"/>
      <c r="LFU1" s="669"/>
      <c r="LFV1" s="669"/>
      <c r="LFW1" s="670"/>
      <c r="LFX1" s="669"/>
      <c r="LFY1" s="669"/>
      <c r="LFZ1" s="669"/>
      <c r="LGA1" s="671"/>
      <c r="LGB1" s="550"/>
      <c r="LGC1" s="551"/>
      <c r="LGD1" s="669"/>
      <c r="LGE1" s="669"/>
      <c r="LGF1" s="669"/>
      <c r="LGG1" s="669"/>
      <c r="LGH1" s="669"/>
      <c r="LGI1" s="669"/>
      <c r="LGJ1" s="669"/>
      <c r="LGK1" s="669"/>
      <c r="LGL1" s="669"/>
      <c r="LGM1" s="669"/>
      <c r="LGN1" s="669"/>
      <c r="LGO1" s="669"/>
      <c r="LGP1" s="669"/>
      <c r="LGQ1" s="669"/>
      <c r="LGR1" s="670"/>
      <c r="LGS1" s="669"/>
      <c r="LGT1" s="669"/>
      <c r="LGU1" s="669"/>
      <c r="LGV1" s="671"/>
      <c r="LGW1" s="550"/>
      <c r="LGX1" s="551"/>
      <c r="LGY1" s="669"/>
      <c r="LGZ1" s="669"/>
      <c r="LHA1" s="669"/>
      <c r="LHB1" s="669"/>
      <c r="LHC1" s="669"/>
      <c r="LHD1" s="669"/>
      <c r="LHE1" s="669"/>
      <c r="LHF1" s="669"/>
      <c r="LHG1" s="669"/>
      <c r="LHH1" s="669"/>
      <c r="LHI1" s="669"/>
      <c r="LHJ1" s="669"/>
      <c r="LHK1" s="669"/>
      <c r="LHL1" s="669"/>
      <c r="LHM1" s="670"/>
      <c r="LHN1" s="669"/>
      <c r="LHO1" s="669"/>
      <c r="LHP1" s="669"/>
      <c r="LHQ1" s="671"/>
      <c r="LHR1" s="550"/>
      <c r="LHS1" s="551"/>
      <c r="LHT1" s="669"/>
      <c r="LHU1" s="669"/>
      <c r="LHV1" s="669"/>
      <c r="LHW1" s="669"/>
      <c r="LHX1" s="669"/>
      <c r="LHY1" s="669"/>
      <c r="LHZ1" s="669"/>
      <c r="LIA1" s="669"/>
      <c r="LIB1" s="669"/>
      <c r="LIC1" s="669"/>
      <c r="LID1" s="669"/>
      <c r="LIE1" s="669"/>
      <c r="LIF1" s="669"/>
      <c r="LIG1" s="669"/>
      <c r="LIH1" s="670"/>
      <c r="LII1" s="669"/>
      <c r="LIJ1" s="669"/>
      <c r="LIK1" s="669"/>
      <c r="LIL1" s="671"/>
      <c r="LIM1" s="550"/>
      <c r="LIN1" s="551"/>
      <c r="LIO1" s="669"/>
      <c r="LIP1" s="669"/>
      <c r="LIQ1" s="669"/>
      <c r="LIR1" s="669"/>
      <c r="LIS1" s="669"/>
      <c r="LIT1" s="669"/>
      <c r="LIU1" s="669"/>
      <c r="LIV1" s="669"/>
      <c r="LIW1" s="669"/>
      <c r="LIX1" s="669"/>
      <c r="LIY1" s="669"/>
      <c r="LIZ1" s="669"/>
      <c r="LJA1" s="669"/>
      <c r="LJB1" s="669"/>
      <c r="LJC1" s="670"/>
      <c r="LJD1" s="669"/>
      <c r="LJE1" s="669"/>
      <c r="LJF1" s="669"/>
      <c r="LJG1" s="671"/>
      <c r="LJH1" s="550"/>
      <c r="LJI1" s="551"/>
      <c r="LJJ1" s="669"/>
      <c r="LJK1" s="669"/>
      <c r="LJL1" s="669"/>
      <c r="LJM1" s="669"/>
      <c r="LJN1" s="669"/>
      <c r="LJO1" s="669"/>
      <c r="LJP1" s="669"/>
      <c r="LJQ1" s="669"/>
      <c r="LJR1" s="669"/>
      <c r="LJS1" s="669"/>
      <c r="LJT1" s="669"/>
      <c r="LJU1" s="669"/>
      <c r="LJV1" s="669"/>
      <c r="LJW1" s="669"/>
      <c r="LJX1" s="670"/>
      <c r="LJY1" s="669"/>
      <c r="LJZ1" s="669"/>
      <c r="LKA1" s="669"/>
      <c r="LKB1" s="671"/>
      <c r="LKC1" s="550"/>
      <c r="LKD1" s="551"/>
      <c r="LKE1" s="669"/>
      <c r="LKF1" s="669"/>
      <c r="LKG1" s="669"/>
      <c r="LKH1" s="669"/>
      <c r="LKI1" s="669"/>
      <c r="LKJ1" s="669"/>
      <c r="LKK1" s="669"/>
      <c r="LKL1" s="669"/>
      <c r="LKM1" s="669"/>
      <c r="LKN1" s="669"/>
      <c r="LKO1" s="669"/>
      <c r="LKP1" s="669"/>
      <c r="LKQ1" s="669"/>
      <c r="LKR1" s="669"/>
      <c r="LKS1" s="670"/>
      <c r="LKT1" s="669"/>
      <c r="LKU1" s="669"/>
      <c r="LKV1" s="669"/>
      <c r="LKW1" s="671"/>
      <c r="LKX1" s="550"/>
      <c r="LKY1" s="551"/>
      <c r="LKZ1" s="669"/>
      <c r="LLA1" s="669"/>
      <c r="LLB1" s="669"/>
      <c r="LLC1" s="669"/>
      <c r="LLD1" s="669"/>
      <c r="LLE1" s="669"/>
      <c r="LLF1" s="669"/>
      <c r="LLG1" s="669"/>
      <c r="LLH1" s="669"/>
      <c r="LLI1" s="669"/>
      <c r="LLJ1" s="669"/>
      <c r="LLK1" s="669"/>
      <c r="LLL1" s="669"/>
      <c r="LLM1" s="669"/>
      <c r="LLN1" s="670"/>
      <c r="LLO1" s="669"/>
      <c r="LLP1" s="669"/>
      <c r="LLQ1" s="669"/>
      <c r="LLR1" s="671"/>
      <c r="LLS1" s="550"/>
      <c r="LLT1" s="551"/>
      <c r="LLU1" s="669"/>
      <c r="LLV1" s="669"/>
      <c r="LLW1" s="669"/>
      <c r="LLX1" s="669"/>
      <c r="LLY1" s="669"/>
      <c r="LLZ1" s="669"/>
      <c r="LMA1" s="669"/>
      <c r="LMB1" s="669"/>
      <c r="LMC1" s="669"/>
      <c r="LMD1" s="669"/>
      <c r="LME1" s="669"/>
      <c r="LMF1" s="669"/>
      <c r="LMG1" s="669"/>
      <c r="LMH1" s="669"/>
      <c r="LMI1" s="670"/>
      <c r="LMJ1" s="669"/>
      <c r="LMK1" s="669"/>
      <c r="LML1" s="669"/>
      <c r="LMM1" s="671"/>
      <c r="LMN1" s="550"/>
      <c r="LMO1" s="551"/>
      <c r="LMP1" s="669"/>
      <c r="LMQ1" s="669"/>
      <c r="LMR1" s="669"/>
      <c r="LMS1" s="669"/>
      <c r="LMT1" s="669"/>
      <c r="LMU1" s="669"/>
      <c r="LMV1" s="669"/>
      <c r="LMW1" s="669"/>
      <c r="LMX1" s="669"/>
      <c r="LMY1" s="669"/>
      <c r="LMZ1" s="669"/>
      <c r="LNA1" s="669"/>
      <c r="LNB1" s="669"/>
      <c r="LNC1" s="669"/>
      <c r="LND1" s="670"/>
      <c r="LNE1" s="669"/>
      <c r="LNF1" s="669"/>
      <c r="LNG1" s="669"/>
      <c r="LNH1" s="671"/>
      <c r="LNI1" s="550"/>
      <c r="LNJ1" s="551"/>
      <c r="LNK1" s="669"/>
      <c r="LNL1" s="669"/>
      <c r="LNM1" s="669"/>
      <c r="LNN1" s="669"/>
      <c r="LNO1" s="669"/>
      <c r="LNP1" s="669"/>
      <c r="LNQ1" s="669"/>
      <c r="LNR1" s="669"/>
      <c r="LNS1" s="669"/>
      <c r="LNT1" s="669"/>
      <c r="LNU1" s="669"/>
      <c r="LNV1" s="669"/>
      <c r="LNW1" s="669"/>
      <c r="LNX1" s="669"/>
      <c r="LNY1" s="670"/>
      <c r="LNZ1" s="669"/>
      <c r="LOA1" s="669"/>
      <c r="LOB1" s="669"/>
      <c r="LOC1" s="671"/>
      <c r="LOD1" s="550"/>
      <c r="LOE1" s="551"/>
      <c r="LOF1" s="669"/>
      <c r="LOG1" s="669"/>
      <c r="LOH1" s="669"/>
      <c r="LOI1" s="669"/>
      <c r="LOJ1" s="669"/>
      <c r="LOK1" s="669"/>
      <c r="LOL1" s="669"/>
      <c r="LOM1" s="669"/>
      <c r="LON1" s="669"/>
      <c r="LOO1" s="669"/>
      <c r="LOP1" s="669"/>
      <c r="LOQ1" s="669"/>
      <c r="LOR1" s="669"/>
      <c r="LOS1" s="669"/>
      <c r="LOT1" s="670"/>
      <c r="LOU1" s="669"/>
      <c r="LOV1" s="669"/>
      <c r="LOW1" s="669"/>
      <c r="LOX1" s="671"/>
      <c r="LOY1" s="550"/>
      <c r="LOZ1" s="551"/>
      <c r="LPA1" s="669"/>
      <c r="LPB1" s="669"/>
      <c r="LPC1" s="669"/>
      <c r="LPD1" s="669"/>
      <c r="LPE1" s="669"/>
      <c r="LPF1" s="669"/>
      <c r="LPG1" s="669"/>
      <c r="LPH1" s="669"/>
      <c r="LPI1" s="669"/>
      <c r="LPJ1" s="669"/>
      <c r="LPK1" s="669"/>
      <c r="LPL1" s="669"/>
      <c r="LPM1" s="669"/>
      <c r="LPN1" s="669"/>
      <c r="LPO1" s="670"/>
      <c r="LPP1" s="669"/>
      <c r="LPQ1" s="669"/>
      <c r="LPR1" s="669"/>
      <c r="LPS1" s="671"/>
      <c r="LPT1" s="550"/>
      <c r="LPU1" s="551"/>
      <c r="LPV1" s="669"/>
      <c r="LPW1" s="669"/>
      <c r="LPX1" s="669"/>
      <c r="LPY1" s="669"/>
      <c r="LPZ1" s="669"/>
      <c r="LQA1" s="669"/>
      <c r="LQB1" s="669"/>
      <c r="LQC1" s="669"/>
      <c r="LQD1" s="669"/>
      <c r="LQE1" s="669"/>
      <c r="LQF1" s="669"/>
      <c r="LQG1" s="669"/>
      <c r="LQH1" s="669"/>
      <c r="LQI1" s="669"/>
      <c r="LQJ1" s="670"/>
      <c r="LQK1" s="669"/>
      <c r="LQL1" s="669"/>
      <c r="LQM1" s="669"/>
      <c r="LQN1" s="671"/>
      <c r="LQO1" s="550"/>
      <c r="LQP1" s="551"/>
      <c r="LQQ1" s="669"/>
      <c r="LQR1" s="669"/>
      <c r="LQS1" s="669"/>
      <c r="LQT1" s="669"/>
      <c r="LQU1" s="669"/>
      <c r="LQV1" s="669"/>
      <c r="LQW1" s="669"/>
      <c r="LQX1" s="669"/>
      <c r="LQY1" s="669"/>
      <c r="LQZ1" s="669"/>
      <c r="LRA1" s="669"/>
      <c r="LRB1" s="669"/>
      <c r="LRC1" s="669"/>
      <c r="LRD1" s="669"/>
      <c r="LRE1" s="670"/>
      <c r="LRF1" s="669"/>
      <c r="LRG1" s="669"/>
      <c r="LRH1" s="669"/>
      <c r="LRI1" s="671"/>
      <c r="LRJ1" s="550"/>
      <c r="LRK1" s="551"/>
      <c r="LRL1" s="669"/>
      <c r="LRM1" s="669"/>
      <c r="LRN1" s="669"/>
      <c r="LRO1" s="669"/>
      <c r="LRP1" s="669"/>
      <c r="LRQ1" s="669"/>
      <c r="LRR1" s="669"/>
      <c r="LRS1" s="669"/>
      <c r="LRT1" s="669"/>
      <c r="LRU1" s="669"/>
      <c r="LRV1" s="669"/>
      <c r="LRW1" s="669"/>
      <c r="LRX1" s="669"/>
      <c r="LRY1" s="669"/>
      <c r="LRZ1" s="670"/>
      <c r="LSA1" s="669"/>
      <c r="LSB1" s="669"/>
      <c r="LSC1" s="669"/>
      <c r="LSD1" s="671"/>
      <c r="LSE1" s="550"/>
      <c r="LSF1" s="551"/>
      <c r="LSG1" s="669"/>
      <c r="LSH1" s="669"/>
      <c r="LSI1" s="669"/>
      <c r="LSJ1" s="669"/>
      <c r="LSK1" s="669"/>
      <c r="LSL1" s="669"/>
      <c r="LSM1" s="669"/>
      <c r="LSN1" s="669"/>
      <c r="LSO1" s="669"/>
      <c r="LSP1" s="669"/>
      <c r="LSQ1" s="669"/>
      <c r="LSR1" s="669"/>
      <c r="LSS1" s="669"/>
      <c r="LST1" s="669"/>
      <c r="LSU1" s="670"/>
      <c r="LSV1" s="669"/>
      <c r="LSW1" s="669"/>
      <c r="LSX1" s="669"/>
      <c r="LSY1" s="671"/>
      <c r="LSZ1" s="550"/>
      <c r="LTA1" s="551"/>
      <c r="LTB1" s="669"/>
      <c r="LTC1" s="669"/>
      <c r="LTD1" s="669"/>
      <c r="LTE1" s="669"/>
      <c r="LTF1" s="669"/>
      <c r="LTG1" s="669"/>
      <c r="LTH1" s="669"/>
      <c r="LTI1" s="669"/>
      <c r="LTJ1" s="669"/>
      <c r="LTK1" s="669"/>
      <c r="LTL1" s="669"/>
      <c r="LTM1" s="669"/>
      <c r="LTN1" s="669"/>
      <c r="LTO1" s="669"/>
      <c r="LTP1" s="670"/>
      <c r="LTQ1" s="669"/>
      <c r="LTR1" s="669"/>
      <c r="LTS1" s="669"/>
      <c r="LTT1" s="671"/>
      <c r="LTU1" s="550"/>
      <c r="LTV1" s="551"/>
      <c r="LTW1" s="669"/>
      <c r="LTX1" s="669"/>
      <c r="LTY1" s="669"/>
      <c r="LTZ1" s="669"/>
      <c r="LUA1" s="669"/>
      <c r="LUB1" s="669"/>
      <c r="LUC1" s="669"/>
      <c r="LUD1" s="669"/>
      <c r="LUE1" s="669"/>
      <c r="LUF1" s="669"/>
      <c r="LUG1" s="669"/>
      <c r="LUH1" s="669"/>
      <c r="LUI1" s="669"/>
      <c r="LUJ1" s="669"/>
      <c r="LUK1" s="670"/>
      <c r="LUL1" s="669"/>
      <c r="LUM1" s="669"/>
      <c r="LUN1" s="669"/>
      <c r="LUO1" s="671"/>
      <c r="LUP1" s="550"/>
      <c r="LUQ1" s="551"/>
      <c r="LUR1" s="669"/>
      <c r="LUS1" s="669"/>
      <c r="LUT1" s="669"/>
      <c r="LUU1" s="669"/>
      <c r="LUV1" s="669"/>
      <c r="LUW1" s="669"/>
      <c r="LUX1" s="669"/>
      <c r="LUY1" s="669"/>
      <c r="LUZ1" s="669"/>
      <c r="LVA1" s="669"/>
      <c r="LVB1" s="669"/>
      <c r="LVC1" s="669"/>
      <c r="LVD1" s="669"/>
      <c r="LVE1" s="669"/>
      <c r="LVF1" s="670"/>
      <c r="LVG1" s="669"/>
      <c r="LVH1" s="669"/>
      <c r="LVI1" s="669"/>
      <c r="LVJ1" s="671"/>
      <c r="LVK1" s="550"/>
      <c r="LVL1" s="551"/>
      <c r="LVM1" s="669"/>
      <c r="LVN1" s="669"/>
      <c r="LVO1" s="669"/>
      <c r="LVP1" s="669"/>
      <c r="LVQ1" s="669"/>
      <c r="LVR1" s="669"/>
      <c r="LVS1" s="669"/>
      <c r="LVT1" s="669"/>
      <c r="LVU1" s="669"/>
      <c r="LVV1" s="669"/>
      <c r="LVW1" s="669"/>
      <c r="LVX1" s="669"/>
      <c r="LVY1" s="669"/>
      <c r="LVZ1" s="669"/>
      <c r="LWA1" s="670"/>
      <c r="LWB1" s="669"/>
      <c r="LWC1" s="669"/>
      <c r="LWD1" s="669"/>
      <c r="LWE1" s="671"/>
      <c r="LWF1" s="550"/>
      <c r="LWG1" s="551"/>
      <c r="LWH1" s="669"/>
      <c r="LWI1" s="669"/>
      <c r="LWJ1" s="669"/>
      <c r="LWK1" s="669"/>
      <c r="LWL1" s="669"/>
      <c r="LWM1" s="669"/>
      <c r="LWN1" s="669"/>
      <c r="LWO1" s="669"/>
      <c r="LWP1" s="669"/>
      <c r="LWQ1" s="669"/>
      <c r="LWR1" s="669"/>
      <c r="LWS1" s="669"/>
      <c r="LWT1" s="669"/>
      <c r="LWU1" s="669"/>
      <c r="LWV1" s="670"/>
      <c r="LWW1" s="669"/>
      <c r="LWX1" s="669"/>
      <c r="LWY1" s="669"/>
      <c r="LWZ1" s="671"/>
      <c r="LXA1" s="550"/>
      <c r="LXB1" s="551"/>
      <c r="LXC1" s="669"/>
      <c r="LXD1" s="669"/>
      <c r="LXE1" s="669"/>
      <c r="LXF1" s="669"/>
      <c r="LXG1" s="669"/>
      <c r="LXH1" s="669"/>
      <c r="LXI1" s="669"/>
      <c r="LXJ1" s="669"/>
      <c r="LXK1" s="669"/>
      <c r="LXL1" s="669"/>
      <c r="LXM1" s="669"/>
      <c r="LXN1" s="669"/>
      <c r="LXO1" s="669"/>
      <c r="LXP1" s="669"/>
      <c r="LXQ1" s="670"/>
      <c r="LXR1" s="669"/>
      <c r="LXS1" s="669"/>
      <c r="LXT1" s="669"/>
      <c r="LXU1" s="671"/>
      <c r="LXV1" s="550"/>
      <c r="LXW1" s="551"/>
      <c r="LXX1" s="669"/>
      <c r="LXY1" s="669"/>
      <c r="LXZ1" s="669"/>
      <c r="LYA1" s="669"/>
      <c r="LYB1" s="669"/>
      <c r="LYC1" s="669"/>
      <c r="LYD1" s="669"/>
      <c r="LYE1" s="669"/>
      <c r="LYF1" s="669"/>
      <c r="LYG1" s="669"/>
      <c r="LYH1" s="669"/>
      <c r="LYI1" s="669"/>
      <c r="LYJ1" s="669"/>
      <c r="LYK1" s="669"/>
      <c r="LYL1" s="670"/>
      <c r="LYM1" s="669"/>
      <c r="LYN1" s="669"/>
      <c r="LYO1" s="669"/>
      <c r="LYP1" s="671"/>
      <c r="LYQ1" s="550"/>
      <c r="LYR1" s="551"/>
      <c r="LYS1" s="669"/>
      <c r="LYT1" s="669"/>
      <c r="LYU1" s="669"/>
      <c r="LYV1" s="669"/>
      <c r="LYW1" s="669"/>
      <c r="LYX1" s="669"/>
      <c r="LYY1" s="669"/>
      <c r="LYZ1" s="669"/>
      <c r="LZA1" s="669"/>
      <c r="LZB1" s="669"/>
      <c r="LZC1" s="669"/>
      <c r="LZD1" s="669"/>
      <c r="LZE1" s="669"/>
      <c r="LZF1" s="669"/>
      <c r="LZG1" s="670"/>
      <c r="LZH1" s="669"/>
      <c r="LZI1" s="669"/>
      <c r="LZJ1" s="669"/>
      <c r="LZK1" s="671"/>
      <c r="LZL1" s="550"/>
      <c r="LZM1" s="551"/>
      <c r="LZN1" s="669"/>
      <c r="LZO1" s="669"/>
      <c r="LZP1" s="669"/>
      <c r="LZQ1" s="669"/>
      <c r="LZR1" s="669"/>
      <c r="LZS1" s="669"/>
      <c r="LZT1" s="669"/>
      <c r="LZU1" s="669"/>
      <c r="LZV1" s="669"/>
      <c r="LZW1" s="669"/>
      <c r="LZX1" s="669"/>
      <c r="LZY1" s="669"/>
      <c r="LZZ1" s="669"/>
      <c r="MAA1" s="669"/>
      <c r="MAB1" s="670"/>
      <c r="MAC1" s="669"/>
      <c r="MAD1" s="669"/>
      <c r="MAE1" s="669"/>
      <c r="MAF1" s="671"/>
      <c r="MAG1" s="550"/>
      <c r="MAH1" s="551"/>
      <c r="MAI1" s="669"/>
      <c r="MAJ1" s="669"/>
      <c r="MAK1" s="669"/>
      <c r="MAL1" s="669"/>
      <c r="MAM1" s="669"/>
      <c r="MAN1" s="669"/>
      <c r="MAO1" s="669"/>
      <c r="MAP1" s="669"/>
      <c r="MAQ1" s="669"/>
      <c r="MAR1" s="669"/>
      <c r="MAS1" s="669"/>
      <c r="MAT1" s="669"/>
      <c r="MAU1" s="669"/>
      <c r="MAV1" s="669"/>
      <c r="MAW1" s="670"/>
      <c r="MAX1" s="669"/>
      <c r="MAY1" s="669"/>
      <c r="MAZ1" s="669"/>
      <c r="MBA1" s="671"/>
      <c r="MBB1" s="550"/>
      <c r="MBC1" s="551"/>
      <c r="MBD1" s="669"/>
      <c r="MBE1" s="669"/>
      <c r="MBF1" s="669"/>
      <c r="MBG1" s="669"/>
      <c r="MBH1" s="669"/>
      <c r="MBI1" s="669"/>
      <c r="MBJ1" s="669"/>
      <c r="MBK1" s="669"/>
      <c r="MBL1" s="669"/>
      <c r="MBM1" s="669"/>
      <c r="MBN1" s="669"/>
      <c r="MBO1" s="669"/>
      <c r="MBP1" s="669"/>
      <c r="MBQ1" s="669"/>
      <c r="MBR1" s="670"/>
      <c r="MBS1" s="669"/>
      <c r="MBT1" s="669"/>
      <c r="MBU1" s="669"/>
      <c r="MBV1" s="671"/>
      <c r="MBW1" s="550"/>
      <c r="MBX1" s="551"/>
      <c r="MBY1" s="669"/>
      <c r="MBZ1" s="669"/>
      <c r="MCA1" s="669"/>
      <c r="MCB1" s="669"/>
      <c r="MCC1" s="669"/>
      <c r="MCD1" s="669"/>
      <c r="MCE1" s="669"/>
      <c r="MCF1" s="669"/>
      <c r="MCG1" s="669"/>
      <c r="MCH1" s="669"/>
      <c r="MCI1" s="669"/>
      <c r="MCJ1" s="669"/>
      <c r="MCK1" s="669"/>
      <c r="MCL1" s="669"/>
      <c r="MCM1" s="670"/>
      <c r="MCN1" s="669"/>
      <c r="MCO1" s="669"/>
      <c r="MCP1" s="669"/>
      <c r="MCQ1" s="671"/>
      <c r="MCR1" s="550"/>
      <c r="MCS1" s="551"/>
      <c r="MCT1" s="669"/>
      <c r="MCU1" s="669"/>
      <c r="MCV1" s="669"/>
      <c r="MCW1" s="669"/>
      <c r="MCX1" s="669"/>
      <c r="MCY1" s="669"/>
      <c r="MCZ1" s="669"/>
      <c r="MDA1" s="669"/>
      <c r="MDB1" s="669"/>
      <c r="MDC1" s="669"/>
      <c r="MDD1" s="669"/>
      <c r="MDE1" s="669"/>
      <c r="MDF1" s="669"/>
      <c r="MDG1" s="669"/>
      <c r="MDH1" s="670"/>
      <c r="MDI1" s="669"/>
      <c r="MDJ1" s="669"/>
      <c r="MDK1" s="669"/>
      <c r="MDL1" s="671"/>
      <c r="MDM1" s="550"/>
      <c r="MDN1" s="551"/>
      <c r="MDO1" s="669"/>
      <c r="MDP1" s="669"/>
      <c r="MDQ1" s="669"/>
      <c r="MDR1" s="669"/>
      <c r="MDS1" s="669"/>
      <c r="MDT1" s="669"/>
      <c r="MDU1" s="669"/>
      <c r="MDV1" s="669"/>
      <c r="MDW1" s="669"/>
      <c r="MDX1" s="669"/>
      <c r="MDY1" s="669"/>
      <c r="MDZ1" s="669"/>
      <c r="MEA1" s="669"/>
      <c r="MEB1" s="669"/>
      <c r="MEC1" s="670"/>
      <c r="MED1" s="669"/>
      <c r="MEE1" s="669"/>
      <c r="MEF1" s="669"/>
      <c r="MEG1" s="671"/>
      <c r="MEH1" s="550"/>
      <c r="MEI1" s="551"/>
      <c r="MEJ1" s="669"/>
      <c r="MEK1" s="669"/>
      <c r="MEL1" s="669"/>
      <c r="MEM1" s="669"/>
      <c r="MEN1" s="669"/>
      <c r="MEO1" s="669"/>
      <c r="MEP1" s="669"/>
      <c r="MEQ1" s="669"/>
      <c r="MER1" s="669"/>
      <c r="MES1" s="669"/>
      <c r="MET1" s="669"/>
      <c r="MEU1" s="669"/>
      <c r="MEV1" s="669"/>
      <c r="MEW1" s="669"/>
      <c r="MEX1" s="670"/>
      <c r="MEY1" s="669"/>
      <c r="MEZ1" s="669"/>
      <c r="MFA1" s="669"/>
      <c r="MFB1" s="671"/>
      <c r="MFC1" s="550"/>
      <c r="MFD1" s="551"/>
      <c r="MFE1" s="669"/>
      <c r="MFF1" s="669"/>
      <c r="MFG1" s="669"/>
      <c r="MFH1" s="669"/>
      <c r="MFI1" s="669"/>
      <c r="MFJ1" s="669"/>
      <c r="MFK1" s="669"/>
      <c r="MFL1" s="669"/>
      <c r="MFM1" s="669"/>
      <c r="MFN1" s="669"/>
      <c r="MFO1" s="669"/>
      <c r="MFP1" s="669"/>
      <c r="MFQ1" s="669"/>
      <c r="MFR1" s="669"/>
      <c r="MFS1" s="670"/>
      <c r="MFT1" s="669"/>
      <c r="MFU1" s="669"/>
      <c r="MFV1" s="669"/>
      <c r="MFW1" s="671"/>
      <c r="MFX1" s="550"/>
      <c r="MFY1" s="551"/>
      <c r="MFZ1" s="669"/>
      <c r="MGA1" s="669"/>
      <c r="MGB1" s="669"/>
      <c r="MGC1" s="669"/>
      <c r="MGD1" s="669"/>
      <c r="MGE1" s="669"/>
      <c r="MGF1" s="669"/>
      <c r="MGG1" s="669"/>
      <c r="MGH1" s="669"/>
      <c r="MGI1" s="669"/>
      <c r="MGJ1" s="669"/>
      <c r="MGK1" s="669"/>
      <c r="MGL1" s="669"/>
      <c r="MGM1" s="669"/>
      <c r="MGN1" s="670"/>
      <c r="MGO1" s="669"/>
      <c r="MGP1" s="669"/>
      <c r="MGQ1" s="669"/>
      <c r="MGR1" s="671"/>
      <c r="MGS1" s="550"/>
      <c r="MGT1" s="551"/>
      <c r="MGU1" s="669"/>
      <c r="MGV1" s="669"/>
      <c r="MGW1" s="669"/>
      <c r="MGX1" s="669"/>
      <c r="MGY1" s="669"/>
      <c r="MGZ1" s="669"/>
      <c r="MHA1" s="669"/>
      <c r="MHB1" s="669"/>
      <c r="MHC1" s="669"/>
      <c r="MHD1" s="669"/>
      <c r="MHE1" s="669"/>
      <c r="MHF1" s="669"/>
      <c r="MHG1" s="669"/>
      <c r="MHH1" s="669"/>
      <c r="MHI1" s="670"/>
      <c r="MHJ1" s="669"/>
      <c r="MHK1" s="669"/>
      <c r="MHL1" s="669"/>
      <c r="MHM1" s="671"/>
      <c r="MHN1" s="550"/>
      <c r="MHO1" s="551"/>
      <c r="MHP1" s="669"/>
      <c r="MHQ1" s="669"/>
      <c r="MHR1" s="669"/>
      <c r="MHS1" s="669"/>
      <c r="MHT1" s="669"/>
      <c r="MHU1" s="669"/>
      <c r="MHV1" s="669"/>
      <c r="MHW1" s="669"/>
      <c r="MHX1" s="669"/>
      <c r="MHY1" s="669"/>
      <c r="MHZ1" s="669"/>
      <c r="MIA1" s="669"/>
      <c r="MIB1" s="669"/>
      <c r="MIC1" s="669"/>
      <c r="MID1" s="670"/>
      <c r="MIE1" s="669"/>
      <c r="MIF1" s="669"/>
      <c r="MIG1" s="669"/>
      <c r="MIH1" s="671"/>
      <c r="MII1" s="550"/>
      <c r="MIJ1" s="551"/>
      <c r="MIK1" s="669"/>
      <c r="MIL1" s="669"/>
      <c r="MIM1" s="669"/>
      <c r="MIN1" s="669"/>
      <c r="MIO1" s="669"/>
      <c r="MIP1" s="669"/>
      <c r="MIQ1" s="669"/>
      <c r="MIR1" s="669"/>
      <c r="MIS1" s="669"/>
      <c r="MIT1" s="669"/>
      <c r="MIU1" s="669"/>
      <c r="MIV1" s="669"/>
      <c r="MIW1" s="669"/>
      <c r="MIX1" s="669"/>
      <c r="MIY1" s="670"/>
      <c r="MIZ1" s="669"/>
      <c r="MJA1" s="669"/>
      <c r="MJB1" s="669"/>
      <c r="MJC1" s="671"/>
      <c r="MJD1" s="550"/>
      <c r="MJE1" s="551"/>
      <c r="MJF1" s="669"/>
      <c r="MJG1" s="669"/>
      <c r="MJH1" s="669"/>
      <c r="MJI1" s="669"/>
      <c r="MJJ1" s="669"/>
      <c r="MJK1" s="669"/>
      <c r="MJL1" s="669"/>
      <c r="MJM1" s="669"/>
      <c r="MJN1" s="669"/>
      <c r="MJO1" s="669"/>
      <c r="MJP1" s="669"/>
      <c r="MJQ1" s="669"/>
      <c r="MJR1" s="669"/>
      <c r="MJS1" s="669"/>
      <c r="MJT1" s="670"/>
      <c r="MJU1" s="669"/>
      <c r="MJV1" s="669"/>
      <c r="MJW1" s="669"/>
      <c r="MJX1" s="671"/>
      <c r="MJY1" s="550"/>
      <c r="MJZ1" s="551"/>
      <c r="MKA1" s="669"/>
      <c r="MKB1" s="669"/>
      <c r="MKC1" s="669"/>
      <c r="MKD1" s="669"/>
      <c r="MKE1" s="669"/>
      <c r="MKF1" s="669"/>
      <c r="MKG1" s="669"/>
      <c r="MKH1" s="669"/>
      <c r="MKI1" s="669"/>
      <c r="MKJ1" s="669"/>
      <c r="MKK1" s="669"/>
      <c r="MKL1" s="669"/>
      <c r="MKM1" s="669"/>
      <c r="MKN1" s="669"/>
      <c r="MKO1" s="670"/>
      <c r="MKP1" s="669"/>
      <c r="MKQ1" s="669"/>
      <c r="MKR1" s="669"/>
      <c r="MKS1" s="671"/>
      <c r="MKT1" s="550"/>
      <c r="MKU1" s="551"/>
      <c r="MKV1" s="669"/>
      <c r="MKW1" s="669"/>
      <c r="MKX1" s="669"/>
      <c r="MKY1" s="669"/>
      <c r="MKZ1" s="669"/>
      <c r="MLA1" s="669"/>
      <c r="MLB1" s="669"/>
      <c r="MLC1" s="669"/>
      <c r="MLD1" s="669"/>
      <c r="MLE1" s="669"/>
      <c r="MLF1" s="669"/>
      <c r="MLG1" s="669"/>
      <c r="MLH1" s="669"/>
      <c r="MLI1" s="669"/>
      <c r="MLJ1" s="670"/>
      <c r="MLK1" s="669"/>
      <c r="MLL1" s="669"/>
      <c r="MLM1" s="669"/>
      <c r="MLN1" s="671"/>
      <c r="MLO1" s="550"/>
      <c r="MLP1" s="551"/>
      <c r="MLQ1" s="669"/>
      <c r="MLR1" s="669"/>
      <c r="MLS1" s="669"/>
      <c r="MLT1" s="669"/>
      <c r="MLU1" s="669"/>
      <c r="MLV1" s="669"/>
      <c r="MLW1" s="669"/>
      <c r="MLX1" s="669"/>
      <c r="MLY1" s="669"/>
      <c r="MLZ1" s="669"/>
      <c r="MMA1" s="669"/>
      <c r="MMB1" s="669"/>
      <c r="MMC1" s="669"/>
      <c r="MMD1" s="669"/>
      <c r="MME1" s="670"/>
      <c r="MMF1" s="669"/>
      <c r="MMG1" s="669"/>
      <c r="MMH1" s="669"/>
      <c r="MMI1" s="671"/>
      <c r="MMJ1" s="550"/>
      <c r="MMK1" s="551"/>
      <c r="MML1" s="669"/>
      <c r="MMM1" s="669"/>
      <c r="MMN1" s="669"/>
      <c r="MMO1" s="669"/>
      <c r="MMP1" s="669"/>
      <c r="MMQ1" s="669"/>
      <c r="MMR1" s="669"/>
      <c r="MMS1" s="669"/>
      <c r="MMT1" s="669"/>
      <c r="MMU1" s="669"/>
      <c r="MMV1" s="669"/>
      <c r="MMW1" s="669"/>
      <c r="MMX1" s="669"/>
      <c r="MMY1" s="669"/>
      <c r="MMZ1" s="670"/>
      <c r="MNA1" s="669"/>
      <c r="MNB1" s="669"/>
      <c r="MNC1" s="669"/>
      <c r="MND1" s="671"/>
      <c r="MNE1" s="550"/>
      <c r="MNF1" s="551"/>
      <c r="MNG1" s="669"/>
      <c r="MNH1" s="669"/>
      <c r="MNI1" s="669"/>
      <c r="MNJ1" s="669"/>
      <c r="MNK1" s="669"/>
      <c r="MNL1" s="669"/>
      <c r="MNM1" s="669"/>
      <c r="MNN1" s="669"/>
      <c r="MNO1" s="669"/>
      <c r="MNP1" s="669"/>
      <c r="MNQ1" s="669"/>
      <c r="MNR1" s="669"/>
      <c r="MNS1" s="669"/>
      <c r="MNT1" s="669"/>
      <c r="MNU1" s="670"/>
      <c r="MNV1" s="669"/>
      <c r="MNW1" s="669"/>
      <c r="MNX1" s="669"/>
      <c r="MNY1" s="671"/>
      <c r="MNZ1" s="550"/>
      <c r="MOA1" s="551"/>
      <c r="MOB1" s="669"/>
      <c r="MOC1" s="669"/>
      <c r="MOD1" s="669"/>
      <c r="MOE1" s="669"/>
      <c r="MOF1" s="669"/>
      <c r="MOG1" s="669"/>
      <c r="MOH1" s="669"/>
      <c r="MOI1" s="669"/>
      <c r="MOJ1" s="669"/>
      <c r="MOK1" s="669"/>
      <c r="MOL1" s="669"/>
      <c r="MOM1" s="669"/>
      <c r="MON1" s="669"/>
      <c r="MOO1" s="669"/>
      <c r="MOP1" s="670"/>
      <c r="MOQ1" s="669"/>
      <c r="MOR1" s="669"/>
      <c r="MOS1" s="669"/>
      <c r="MOT1" s="671"/>
      <c r="MOU1" s="550"/>
      <c r="MOV1" s="551"/>
      <c r="MOW1" s="669"/>
      <c r="MOX1" s="669"/>
      <c r="MOY1" s="669"/>
      <c r="MOZ1" s="669"/>
      <c r="MPA1" s="669"/>
      <c r="MPB1" s="669"/>
      <c r="MPC1" s="669"/>
      <c r="MPD1" s="669"/>
      <c r="MPE1" s="669"/>
      <c r="MPF1" s="669"/>
      <c r="MPG1" s="669"/>
      <c r="MPH1" s="669"/>
      <c r="MPI1" s="669"/>
      <c r="MPJ1" s="669"/>
      <c r="MPK1" s="670"/>
      <c r="MPL1" s="669"/>
      <c r="MPM1" s="669"/>
      <c r="MPN1" s="669"/>
      <c r="MPO1" s="671"/>
      <c r="MPP1" s="550"/>
      <c r="MPQ1" s="551"/>
      <c r="MPR1" s="669"/>
      <c r="MPS1" s="669"/>
      <c r="MPT1" s="669"/>
      <c r="MPU1" s="669"/>
      <c r="MPV1" s="669"/>
      <c r="MPW1" s="669"/>
      <c r="MPX1" s="669"/>
      <c r="MPY1" s="669"/>
      <c r="MPZ1" s="669"/>
      <c r="MQA1" s="669"/>
      <c r="MQB1" s="669"/>
      <c r="MQC1" s="669"/>
      <c r="MQD1" s="669"/>
      <c r="MQE1" s="669"/>
      <c r="MQF1" s="670"/>
      <c r="MQG1" s="669"/>
      <c r="MQH1" s="669"/>
      <c r="MQI1" s="669"/>
      <c r="MQJ1" s="671"/>
      <c r="MQK1" s="550"/>
      <c r="MQL1" s="551"/>
      <c r="MQM1" s="669"/>
      <c r="MQN1" s="669"/>
      <c r="MQO1" s="669"/>
      <c r="MQP1" s="669"/>
      <c r="MQQ1" s="669"/>
      <c r="MQR1" s="669"/>
      <c r="MQS1" s="669"/>
      <c r="MQT1" s="669"/>
      <c r="MQU1" s="669"/>
      <c r="MQV1" s="669"/>
      <c r="MQW1" s="669"/>
      <c r="MQX1" s="669"/>
      <c r="MQY1" s="669"/>
      <c r="MQZ1" s="669"/>
      <c r="MRA1" s="670"/>
      <c r="MRB1" s="669"/>
      <c r="MRC1" s="669"/>
      <c r="MRD1" s="669"/>
      <c r="MRE1" s="671"/>
      <c r="MRF1" s="550"/>
      <c r="MRG1" s="551"/>
      <c r="MRH1" s="669"/>
      <c r="MRI1" s="669"/>
      <c r="MRJ1" s="669"/>
      <c r="MRK1" s="669"/>
      <c r="MRL1" s="669"/>
      <c r="MRM1" s="669"/>
      <c r="MRN1" s="669"/>
      <c r="MRO1" s="669"/>
      <c r="MRP1" s="669"/>
      <c r="MRQ1" s="669"/>
      <c r="MRR1" s="669"/>
      <c r="MRS1" s="669"/>
      <c r="MRT1" s="669"/>
      <c r="MRU1" s="669"/>
      <c r="MRV1" s="670"/>
      <c r="MRW1" s="669"/>
      <c r="MRX1" s="669"/>
      <c r="MRY1" s="669"/>
      <c r="MRZ1" s="671"/>
      <c r="MSA1" s="550"/>
      <c r="MSB1" s="551"/>
      <c r="MSC1" s="669"/>
      <c r="MSD1" s="669"/>
      <c r="MSE1" s="669"/>
      <c r="MSF1" s="669"/>
      <c r="MSG1" s="669"/>
      <c r="MSH1" s="669"/>
      <c r="MSI1" s="669"/>
      <c r="MSJ1" s="669"/>
      <c r="MSK1" s="669"/>
      <c r="MSL1" s="669"/>
      <c r="MSM1" s="669"/>
      <c r="MSN1" s="669"/>
      <c r="MSO1" s="669"/>
      <c r="MSP1" s="669"/>
      <c r="MSQ1" s="670"/>
      <c r="MSR1" s="669"/>
      <c r="MSS1" s="669"/>
      <c r="MST1" s="669"/>
      <c r="MSU1" s="671"/>
      <c r="MSV1" s="550"/>
      <c r="MSW1" s="551"/>
      <c r="MSX1" s="669"/>
      <c r="MSY1" s="669"/>
      <c r="MSZ1" s="669"/>
      <c r="MTA1" s="669"/>
      <c r="MTB1" s="669"/>
      <c r="MTC1" s="669"/>
      <c r="MTD1" s="669"/>
      <c r="MTE1" s="669"/>
      <c r="MTF1" s="669"/>
      <c r="MTG1" s="669"/>
      <c r="MTH1" s="669"/>
      <c r="MTI1" s="669"/>
      <c r="MTJ1" s="669"/>
      <c r="MTK1" s="669"/>
      <c r="MTL1" s="670"/>
      <c r="MTM1" s="669"/>
      <c r="MTN1" s="669"/>
      <c r="MTO1" s="669"/>
      <c r="MTP1" s="671"/>
      <c r="MTQ1" s="550"/>
      <c r="MTR1" s="551"/>
      <c r="MTS1" s="669"/>
      <c r="MTT1" s="669"/>
      <c r="MTU1" s="669"/>
      <c r="MTV1" s="669"/>
      <c r="MTW1" s="669"/>
      <c r="MTX1" s="669"/>
      <c r="MTY1" s="669"/>
      <c r="MTZ1" s="669"/>
      <c r="MUA1" s="669"/>
      <c r="MUB1" s="669"/>
      <c r="MUC1" s="669"/>
      <c r="MUD1" s="669"/>
      <c r="MUE1" s="669"/>
      <c r="MUF1" s="669"/>
      <c r="MUG1" s="670"/>
      <c r="MUH1" s="669"/>
      <c r="MUI1" s="669"/>
      <c r="MUJ1" s="669"/>
      <c r="MUK1" s="671"/>
      <c r="MUL1" s="550"/>
      <c r="MUM1" s="551"/>
      <c r="MUN1" s="669"/>
      <c r="MUO1" s="669"/>
      <c r="MUP1" s="669"/>
      <c r="MUQ1" s="669"/>
      <c r="MUR1" s="669"/>
      <c r="MUS1" s="669"/>
      <c r="MUT1" s="669"/>
      <c r="MUU1" s="669"/>
      <c r="MUV1" s="669"/>
      <c r="MUW1" s="669"/>
      <c r="MUX1" s="669"/>
      <c r="MUY1" s="669"/>
      <c r="MUZ1" s="669"/>
      <c r="MVA1" s="669"/>
      <c r="MVB1" s="670"/>
      <c r="MVC1" s="669"/>
      <c r="MVD1" s="669"/>
      <c r="MVE1" s="669"/>
      <c r="MVF1" s="671"/>
      <c r="MVG1" s="550"/>
      <c r="MVH1" s="551"/>
      <c r="MVI1" s="669"/>
      <c r="MVJ1" s="669"/>
      <c r="MVK1" s="669"/>
      <c r="MVL1" s="669"/>
      <c r="MVM1" s="669"/>
      <c r="MVN1" s="669"/>
      <c r="MVO1" s="669"/>
      <c r="MVP1" s="669"/>
      <c r="MVQ1" s="669"/>
      <c r="MVR1" s="669"/>
      <c r="MVS1" s="669"/>
      <c r="MVT1" s="669"/>
      <c r="MVU1" s="669"/>
      <c r="MVV1" s="669"/>
      <c r="MVW1" s="670"/>
      <c r="MVX1" s="669"/>
      <c r="MVY1" s="669"/>
      <c r="MVZ1" s="669"/>
      <c r="MWA1" s="671"/>
      <c r="MWB1" s="550"/>
      <c r="MWC1" s="551"/>
      <c r="MWD1" s="669"/>
      <c r="MWE1" s="669"/>
      <c r="MWF1" s="669"/>
      <c r="MWG1" s="669"/>
      <c r="MWH1" s="669"/>
      <c r="MWI1" s="669"/>
      <c r="MWJ1" s="669"/>
      <c r="MWK1" s="669"/>
      <c r="MWL1" s="669"/>
      <c r="MWM1" s="669"/>
      <c r="MWN1" s="669"/>
      <c r="MWO1" s="669"/>
      <c r="MWP1" s="669"/>
      <c r="MWQ1" s="669"/>
      <c r="MWR1" s="670"/>
      <c r="MWS1" s="669"/>
      <c r="MWT1" s="669"/>
      <c r="MWU1" s="669"/>
      <c r="MWV1" s="671"/>
      <c r="MWW1" s="550"/>
      <c r="MWX1" s="551"/>
      <c r="MWY1" s="669"/>
      <c r="MWZ1" s="669"/>
      <c r="MXA1" s="669"/>
      <c r="MXB1" s="669"/>
      <c r="MXC1" s="669"/>
      <c r="MXD1" s="669"/>
      <c r="MXE1" s="669"/>
      <c r="MXF1" s="669"/>
      <c r="MXG1" s="669"/>
      <c r="MXH1" s="669"/>
      <c r="MXI1" s="669"/>
      <c r="MXJ1" s="669"/>
      <c r="MXK1" s="669"/>
      <c r="MXL1" s="669"/>
      <c r="MXM1" s="670"/>
      <c r="MXN1" s="669"/>
      <c r="MXO1" s="669"/>
      <c r="MXP1" s="669"/>
      <c r="MXQ1" s="671"/>
      <c r="MXR1" s="550"/>
      <c r="MXS1" s="551"/>
      <c r="MXT1" s="669"/>
      <c r="MXU1" s="669"/>
      <c r="MXV1" s="669"/>
      <c r="MXW1" s="669"/>
      <c r="MXX1" s="669"/>
      <c r="MXY1" s="669"/>
      <c r="MXZ1" s="669"/>
      <c r="MYA1" s="669"/>
      <c r="MYB1" s="669"/>
      <c r="MYC1" s="669"/>
      <c r="MYD1" s="669"/>
      <c r="MYE1" s="669"/>
      <c r="MYF1" s="669"/>
      <c r="MYG1" s="669"/>
      <c r="MYH1" s="670"/>
      <c r="MYI1" s="669"/>
      <c r="MYJ1" s="669"/>
      <c r="MYK1" s="669"/>
      <c r="MYL1" s="671"/>
      <c r="MYM1" s="550"/>
      <c r="MYN1" s="551"/>
      <c r="MYO1" s="669"/>
      <c r="MYP1" s="669"/>
      <c r="MYQ1" s="669"/>
      <c r="MYR1" s="669"/>
      <c r="MYS1" s="669"/>
      <c r="MYT1" s="669"/>
      <c r="MYU1" s="669"/>
      <c r="MYV1" s="669"/>
      <c r="MYW1" s="669"/>
      <c r="MYX1" s="669"/>
      <c r="MYY1" s="669"/>
      <c r="MYZ1" s="669"/>
      <c r="MZA1" s="669"/>
      <c r="MZB1" s="669"/>
      <c r="MZC1" s="670"/>
      <c r="MZD1" s="669"/>
      <c r="MZE1" s="669"/>
      <c r="MZF1" s="669"/>
      <c r="MZG1" s="671"/>
      <c r="MZH1" s="550"/>
      <c r="MZI1" s="551"/>
      <c r="MZJ1" s="669"/>
      <c r="MZK1" s="669"/>
      <c r="MZL1" s="669"/>
      <c r="MZM1" s="669"/>
      <c r="MZN1" s="669"/>
      <c r="MZO1" s="669"/>
      <c r="MZP1" s="669"/>
      <c r="MZQ1" s="669"/>
      <c r="MZR1" s="669"/>
      <c r="MZS1" s="669"/>
      <c r="MZT1" s="669"/>
      <c r="MZU1" s="669"/>
      <c r="MZV1" s="669"/>
      <c r="MZW1" s="669"/>
      <c r="MZX1" s="670"/>
      <c r="MZY1" s="669"/>
      <c r="MZZ1" s="669"/>
      <c r="NAA1" s="669"/>
      <c r="NAB1" s="671"/>
      <c r="NAC1" s="550"/>
      <c r="NAD1" s="551"/>
      <c r="NAE1" s="669"/>
      <c r="NAF1" s="669"/>
      <c r="NAG1" s="669"/>
      <c r="NAH1" s="669"/>
      <c r="NAI1" s="669"/>
      <c r="NAJ1" s="669"/>
      <c r="NAK1" s="669"/>
      <c r="NAL1" s="669"/>
      <c r="NAM1" s="669"/>
      <c r="NAN1" s="669"/>
      <c r="NAO1" s="669"/>
      <c r="NAP1" s="669"/>
      <c r="NAQ1" s="669"/>
      <c r="NAR1" s="669"/>
      <c r="NAS1" s="670"/>
      <c r="NAT1" s="669"/>
      <c r="NAU1" s="669"/>
      <c r="NAV1" s="669"/>
      <c r="NAW1" s="671"/>
      <c r="NAX1" s="550"/>
      <c r="NAY1" s="551"/>
      <c r="NAZ1" s="669"/>
      <c r="NBA1" s="669"/>
      <c r="NBB1" s="669"/>
      <c r="NBC1" s="669"/>
      <c r="NBD1" s="669"/>
      <c r="NBE1" s="669"/>
      <c r="NBF1" s="669"/>
      <c r="NBG1" s="669"/>
      <c r="NBH1" s="669"/>
      <c r="NBI1" s="669"/>
      <c r="NBJ1" s="669"/>
      <c r="NBK1" s="669"/>
      <c r="NBL1" s="669"/>
      <c r="NBM1" s="669"/>
      <c r="NBN1" s="670"/>
      <c r="NBO1" s="669"/>
      <c r="NBP1" s="669"/>
      <c r="NBQ1" s="669"/>
      <c r="NBR1" s="671"/>
      <c r="NBS1" s="550"/>
      <c r="NBT1" s="551"/>
      <c r="NBU1" s="669"/>
      <c r="NBV1" s="669"/>
      <c r="NBW1" s="669"/>
      <c r="NBX1" s="669"/>
      <c r="NBY1" s="669"/>
      <c r="NBZ1" s="669"/>
      <c r="NCA1" s="669"/>
      <c r="NCB1" s="669"/>
      <c r="NCC1" s="669"/>
      <c r="NCD1" s="669"/>
      <c r="NCE1" s="669"/>
      <c r="NCF1" s="669"/>
      <c r="NCG1" s="669"/>
      <c r="NCH1" s="669"/>
      <c r="NCI1" s="670"/>
      <c r="NCJ1" s="669"/>
      <c r="NCK1" s="669"/>
      <c r="NCL1" s="669"/>
      <c r="NCM1" s="671"/>
      <c r="NCN1" s="550"/>
      <c r="NCO1" s="551"/>
      <c r="NCP1" s="669"/>
      <c r="NCQ1" s="669"/>
      <c r="NCR1" s="669"/>
      <c r="NCS1" s="669"/>
      <c r="NCT1" s="669"/>
      <c r="NCU1" s="669"/>
      <c r="NCV1" s="669"/>
      <c r="NCW1" s="669"/>
      <c r="NCX1" s="669"/>
      <c r="NCY1" s="669"/>
      <c r="NCZ1" s="669"/>
      <c r="NDA1" s="669"/>
      <c r="NDB1" s="669"/>
      <c r="NDC1" s="669"/>
      <c r="NDD1" s="670"/>
      <c r="NDE1" s="669"/>
      <c r="NDF1" s="669"/>
      <c r="NDG1" s="669"/>
      <c r="NDH1" s="671"/>
      <c r="NDI1" s="550"/>
      <c r="NDJ1" s="551"/>
      <c r="NDK1" s="669"/>
      <c r="NDL1" s="669"/>
      <c r="NDM1" s="669"/>
      <c r="NDN1" s="669"/>
      <c r="NDO1" s="669"/>
      <c r="NDP1" s="669"/>
      <c r="NDQ1" s="669"/>
      <c r="NDR1" s="669"/>
      <c r="NDS1" s="669"/>
      <c r="NDT1" s="669"/>
      <c r="NDU1" s="669"/>
      <c r="NDV1" s="669"/>
      <c r="NDW1" s="669"/>
      <c r="NDX1" s="669"/>
      <c r="NDY1" s="670"/>
      <c r="NDZ1" s="669"/>
      <c r="NEA1" s="669"/>
      <c r="NEB1" s="669"/>
      <c r="NEC1" s="671"/>
      <c r="NED1" s="550"/>
      <c r="NEE1" s="551"/>
      <c r="NEF1" s="669"/>
      <c r="NEG1" s="669"/>
      <c r="NEH1" s="669"/>
      <c r="NEI1" s="669"/>
      <c r="NEJ1" s="669"/>
      <c r="NEK1" s="669"/>
      <c r="NEL1" s="669"/>
      <c r="NEM1" s="669"/>
      <c r="NEN1" s="669"/>
      <c r="NEO1" s="669"/>
      <c r="NEP1" s="669"/>
      <c r="NEQ1" s="669"/>
      <c r="NER1" s="669"/>
      <c r="NES1" s="669"/>
      <c r="NET1" s="670"/>
      <c r="NEU1" s="669"/>
      <c r="NEV1" s="669"/>
      <c r="NEW1" s="669"/>
      <c r="NEX1" s="671"/>
      <c r="NEY1" s="550"/>
      <c r="NEZ1" s="551"/>
      <c r="NFA1" s="669"/>
      <c r="NFB1" s="669"/>
      <c r="NFC1" s="669"/>
      <c r="NFD1" s="669"/>
      <c r="NFE1" s="669"/>
      <c r="NFF1" s="669"/>
      <c r="NFG1" s="669"/>
      <c r="NFH1" s="669"/>
      <c r="NFI1" s="669"/>
      <c r="NFJ1" s="669"/>
      <c r="NFK1" s="669"/>
      <c r="NFL1" s="669"/>
      <c r="NFM1" s="669"/>
      <c r="NFN1" s="669"/>
      <c r="NFO1" s="670"/>
      <c r="NFP1" s="669"/>
      <c r="NFQ1" s="669"/>
      <c r="NFR1" s="669"/>
      <c r="NFS1" s="671"/>
      <c r="NFT1" s="550"/>
      <c r="NFU1" s="551"/>
      <c r="NFV1" s="669"/>
      <c r="NFW1" s="669"/>
      <c r="NFX1" s="669"/>
      <c r="NFY1" s="669"/>
      <c r="NFZ1" s="669"/>
      <c r="NGA1" s="669"/>
      <c r="NGB1" s="669"/>
      <c r="NGC1" s="669"/>
      <c r="NGD1" s="669"/>
      <c r="NGE1" s="669"/>
      <c r="NGF1" s="669"/>
      <c r="NGG1" s="669"/>
      <c r="NGH1" s="669"/>
      <c r="NGI1" s="669"/>
      <c r="NGJ1" s="670"/>
      <c r="NGK1" s="669"/>
      <c r="NGL1" s="669"/>
      <c r="NGM1" s="669"/>
      <c r="NGN1" s="671"/>
      <c r="NGO1" s="550"/>
      <c r="NGP1" s="551"/>
      <c r="NGQ1" s="669"/>
      <c r="NGR1" s="669"/>
      <c r="NGS1" s="669"/>
      <c r="NGT1" s="669"/>
      <c r="NGU1" s="669"/>
      <c r="NGV1" s="669"/>
      <c r="NGW1" s="669"/>
      <c r="NGX1" s="669"/>
      <c r="NGY1" s="669"/>
      <c r="NGZ1" s="669"/>
      <c r="NHA1" s="669"/>
      <c r="NHB1" s="669"/>
      <c r="NHC1" s="669"/>
      <c r="NHD1" s="669"/>
      <c r="NHE1" s="670"/>
      <c r="NHF1" s="669"/>
      <c r="NHG1" s="669"/>
      <c r="NHH1" s="669"/>
      <c r="NHI1" s="671"/>
      <c r="NHJ1" s="550"/>
      <c r="NHK1" s="551"/>
      <c r="NHL1" s="669"/>
      <c r="NHM1" s="669"/>
      <c r="NHN1" s="669"/>
      <c r="NHO1" s="669"/>
      <c r="NHP1" s="669"/>
      <c r="NHQ1" s="669"/>
      <c r="NHR1" s="669"/>
      <c r="NHS1" s="669"/>
      <c r="NHT1" s="669"/>
      <c r="NHU1" s="669"/>
      <c r="NHV1" s="669"/>
      <c r="NHW1" s="669"/>
      <c r="NHX1" s="669"/>
      <c r="NHY1" s="669"/>
      <c r="NHZ1" s="670"/>
      <c r="NIA1" s="669"/>
      <c r="NIB1" s="669"/>
      <c r="NIC1" s="669"/>
      <c r="NID1" s="671"/>
      <c r="NIE1" s="550"/>
      <c r="NIF1" s="551"/>
      <c r="NIG1" s="669"/>
      <c r="NIH1" s="669"/>
      <c r="NII1" s="669"/>
      <c r="NIJ1" s="669"/>
      <c r="NIK1" s="669"/>
      <c r="NIL1" s="669"/>
      <c r="NIM1" s="669"/>
      <c r="NIN1" s="669"/>
      <c r="NIO1" s="669"/>
      <c r="NIP1" s="669"/>
      <c r="NIQ1" s="669"/>
      <c r="NIR1" s="669"/>
      <c r="NIS1" s="669"/>
      <c r="NIT1" s="669"/>
      <c r="NIU1" s="670"/>
      <c r="NIV1" s="669"/>
      <c r="NIW1" s="669"/>
      <c r="NIX1" s="669"/>
      <c r="NIY1" s="671"/>
      <c r="NIZ1" s="550"/>
      <c r="NJA1" s="551"/>
      <c r="NJB1" s="669"/>
      <c r="NJC1" s="669"/>
      <c r="NJD1" s="669"/>
      <c r="NJE1" s="669"/>
      <c r="NJF1" s="669"/>
      <c r="NJG1" s="669"/>
      <c r="NJH1" s="669"/>
      <c r="NJI1" s="669"/>
      <c r="NJJ1" s="669"/>
      <c r="NJK1" s="669"/>
      <c r="NJL1" s="669"/>
      <c r="NJM1" s="669"/>
      <c r="NJN1" s="669"/>
      <c r="NJO1" s="669"/>
      <c r="NJP1" s="670"/>
      <c r="NJQ1" s="669"/>
      <c r="NJR1" s="669"/>
      <c r="NJS1" s="669"/>
      <c r="NJT1" s="671"/>
      <c r="NJU1" s="550"/>
      <c r="NJV1" s="551"/>
      <c r="NJW1" s="669"/>
      <c r="NJX1" s="669"/>
      <c r="NJY1" s="669"/>
      <c r="NJZ1" s="669"/>
      <c r="NKA1" s="669"/>
      <c r="NKB1" s="669"/>
      <c r="NKC1" s="669"/>
      <c r="NKD1" s="669"/>
      <c r="NKE1" s="669"/>
      <c r="NKF1" s="669"/>
      <c r="NKG1" s="669"/>
      <c r="NKH1" s="669"/>
      <c r="NKI1" s="669"/>
      <c r="NKJ1" s="669"/>
      <c r="NKK1" s="670"/>
      <c r="NKL1" s="669"/>
      <c r="NKM1" s="669"/>
      <c r="NKN1" s="669"/>
      <c r="NKO1" s="671"/>
      <c r="NKP1" s="550"/>
      <c r="NKQ1" s="551"/>
      <c r="NKR1" s="669"/>
      <c r="NKS1" s="669"/>
      <c r="NKT1" s="669"/>
      <c r="NKU1" s="669"/>
      <c r="NKV1" s="669"/>
      <c r="NKW1" s="669"/>
      <c r="NKX1" s="669"/>
      <c r="NKY1" s="669"/>
      <c r="NKZ1" s="669"/>
      <c r="NLA1" s="669"/>
      <c r="NLB1" s="669"/>
      <c r="NLC1" s="669"/>
      <c r="NLD1" s="669"/>
      <c r="NLE1" s="669"/>
      <c r="NLF1" s="670"/>
      <c r="NLG1" s="669"/>
      <c r="NLH1" s="669"/>
      <c r="NLI1" s="669"/>
      <c r="NLJ1" s="671"/>
      <c r="NLK1" s="550"/>
      <c r="NLL1" s="551"/>
      <c r="NLM1" s="669"/>
      <c r="NLN1" s="669"/>
      <c r="NLO1" s="669"/>
      <c r="NLP1" s="669"/>
      <c r="NLQ1" s="669"/>
      <c r="NLR1" s="669"/>
      <c r="NLS1" s="669"/>
      <c r="NLT1" s="669"/>
      <c r="NLU1" s="669"/>
      <c r="NLV1" s="669"/>
      <c r="NLW1" s="669"/>
      <c r="NLX1" s="669"/>
      <c r="NLY1" s="669"/>
      <c r="NLZ1" s="669"/>
      <c r="NMA1" s="670"/>
      <c r="NMB1" s="669"/>
      <c r="NMC1" s="669"/>
      <c r="NMD1" s="669"/>
      <c r="NME1" s="671"/>
      <c r="NMF1" s="550"/>
      <c r="NMG1" s="551"/>
      <c r="NMH1" s="669"/>
      <c r="NMI1" s="669"/>
      <c r="NMJ1" s="669"/>
      <c r="NMK1" s="669"/>
      <c r="NML1" s="669"/>
      <c r="NMM1" s="669"/>
      <c r="NMN1" s="669"/>
      <c r="NMO1" s="669"/>
      <c r="NMP1" s="669"/>
      <c r="NMQ1" s="669"/>
      <c r="NMR1" s="669"/>
      <c r="NMS1" s="669"/>
      <c r="NMT1" s="669"/>
      <c r="NMU1" s="669"/>
      <c r="NMV1" s="670"/>
      <c r="NMW1" s="669"/>
      <c r="NMX1" s="669"/>
      <c r="NMY1" s="669"/>
      <c r="NMZ1" s="671"/>
      <c r="NNA1" s="550"/>
      <c r="NNB1" s="551"/>
      <c r="NNC1" s="669"/>
      <c r="NND1" s="669"/>
      <c r="NNE1" s="669"/>
      <c r="NNF1" s="669"/>
      <c r="NNG1" s="669"/>
      <c r="NNH1" s="669"/>
      <c r="NNI1" s="669"/>
      <c r="NNJ1" s="669"/>
      <c r="NNK1" s="669"/>
      <c r="NNL1" s="669"/>
      <c r="NNM1" s="669"/>
      <c r="NNN1" s="669"/>
      <c r="NNO1" s="669"/>
      <c r="NNP1" s="669"/>
      <c r="NNQ1" s="670"/>
      <c r="NNR1" s="669"/>
      <c r="NNS1" s="669"/>
      <c r="NNT1" s="669"/>
      <c r="NNU1" s="671"/>
      <c r="NNV1" s="550"/>
      <c r="NNW1" s="551"/>
      <c r="NNX1" s="669"/>
      <c r="NNY1" s="669"/>
      <c r="NNZ1" s="669"/>
      <c r="NOA1" s="669"/>
      <c r="NOB1" s="669"/>
      <c r="NOC1" s="669"/>
      <c r="NOD1" s="669"/>
      <c r="NOE1" s="669"/>
      <c r="NOF1" s="669"/>
      <c r="NOG1" s="669"/>
      <c r="NOH1" s="669"/>
      <c r="NOI1" s="669"/>
      <c r="NOJ1" s="669"/>
      <c r="NOK1" s="669"/>
      <c r="NOL1" s="670"/>
      <c r="NOM1" s="669"/>
      <c r="NON1" s="669"/>
      <c r="NOO1" s="669"/>
      <c r="NOP1" s="671"/>
      <c r="NOQ1" s="550"/>
      <c r="NOR1" s="551"/>
      <c r="NOS1" s="669"/>
      <c r="NOT1" s="669"/>
      <c r="NOU1" s="669"/>
      <c r="NOV1" s="669"/>
      <c r="NOW1" s="669"/>
      <c r="NOX1" s="669"/>
      <c r="NOY1" s="669"/>
      <c r="NOZ1" s="669"/>
      <c r="NPA1" s="669"/>
      <c r="NPB1" s="669"/>
      <c r="NPC1" s="669"/>
      <c r="NPD1" s="669"/>
      <c r="NPE1" s="669"/>
      <c r="NPF1" s="669"/>
      <c r="NPG1" s="670"/>
      <c r="NPH1" s="669"/>
      <c r="NPI1" s="669"/>
      <c r="NPJ1" s="669"/>
      <c r="NPK1" s="671"/>
      <c r="NPL1" s="550"/>
      <c r="NPM1" s="551"/>
      <c r="NPN1" s="669"/>
      <c r="NPO1" s="669"/>
      <c r="NPP1" s="669"/>
      <c r="NPQ1" s="669"/>
      <c r="NPR1" s="669"/>
      <c r="NPS1" s="669"/>
      <c r="NPT1" s="669"/>
      <c r="NPU1" s="669"/>
      <c r="NPV1" s="669"/>
      <c r="NPW1" s="669"/>
      <c r="NPX1" s="669"/>
      <c r="NPY1" s="669"/>
      <c r="NPZ1" s="669"/>
      <c r="NQA1" s="669"/>
      <c r="NQB1" s="670"/>
      <c r="NQC1" s="669"/>
      <c r="NQD1" s="669"/>
      <c r="NQE1" s="669"/>
      <c r="NQF1" s="671"/>
      <c r="NQG1" s="550"/>
      <c r="NQH1" s="551"/>
      <c r="NQI1" s="669"/>
      <c r="NQJ1" s="669"/>
      <c r="NQK1" s="669"/>
      <c r="NQL1" s="669"/>
      <c r="NQM1" s="669"/>
      <c r="NQN1" s="669"/>
      <c r="NQO1" s="669"/>
      <c r="NQP1" s="669"/>
      <c r="NQQ1" s="669"/>
      <c r="NQR1" s="669"/>
      <c r="NQS1" s="669"/>
      <c r="NQT1" s="669"/>
      <c r="NQU1" s="669"/>
      <c r="NQV1" s="669"/>
      <c r="NQW1" s="670"/>
      <c r="NQX1" s="669"/>
      <c r="NQY1" s="669"/>
      <c r="NQZ1" s="669"/>
      <c r="NRA1" s="671"/>
      <c r="NRB1" s="550"/>
      <c r="NRC1" s="551"/>
      <c r="NRD1" s="669"/>
      <c r="NRE1" s="669"/>
      <c r="NRF1" s="669"/>
      <c r="NRG1" s="669"/>
      <c r="NRH1" s="669"/>
      <c r="NRI1" s="669"/>
      <c r="NRJ1" s="669"/>
      <c r="NRK1" s="669"/>
      <c r="NRL1" s="669"/>
      <c r="NRM1" s="669"/>
      <c r="NRN1" s="669"/>
      <c r="NRO1" s="669"/>
      <c r="NRP1" s="669"/>
      <c r="NRQ1" s="669"/>
      <c r="NRR1" s="670"/>
      <c r="NRS1" s="669"/>
      <c r="NRT1" s="669"/>
      <c r="NRU1" s="669"/>
      <c r="NRV1" s="671"/>
      <c r="NRW1" s="550"/>
      <c r="NRX1" s="551"/>
      <c r="NRY1" s="669"/>
      <c r="NRZ1" s="669"/>
      <c r="NSA1" s="669"/>
      <c r="NSB1" s="669"/>
      <c r="NSC1" s="669"/>
      <c r="NSD1" s="669"/>
      <c r="NSE1" s="669"/>
      <c r="NSF1" s="669"/>
      <c r="NSG1" s="669"/>
      <c r="NSH1" s="669"/>
      <c r="NSI1" s="669"/>
      <c r="NSJ1" s="669"/>
      <c r="NSK1" s="669"/>
      <c r="NSL1" s="669"/>
      <c r="NSM1" s="670"/>
      <c r="NSN1" s="669"/>
      <c r="NSO1" s="669"/>
      <c r="NSP1" s="669"/>
      <c r="NSQ1" s="671"/>
      <c r="NSR1" s="550"/>
      <c r="NSS1" s="551"/>
      <c r="NST1" s="669"/>
      <c r="NSU1" s="669"/>
      <c r="NSV1" s="669"/>
      <c r="NSW1" s="669"/>
      <c r="NSX1" s="669"/>
      <c r="NSY1" s="669"/>
      <c r="NSZ1" s="669"/>
      <c r="NTA1" s="669"/>
      <c r="NTB1" s="669"/>
      <c r="NTC1" s="669"/>
      <c r="NTD1" s="669"/>
      <c r="NTE1" s="669"/>
      <c r="NTF1" s="669"/>
      <c r="NTG1" s="669"/>
      <c r="NTH1" s="670"/>
      <c r="NTI1" s="669"/>
      <c r="NTJ1" s="669"/>
      <c r="NTK1" s="669"/>
      <c r="NTL1" s="671"/>
      <c r="NTM1" s="550"/>
      <c r="NTN1" s="551"/>
      <c r="NTO1" s="669"/>
      <c r="NTP1" s="669"/>
      <c r="NTQ1" s="669"/>
      <c r="NTR1" s="669"/>
      <c r="NTS1" s="669"/>
      <c r="NTT1" s="669"/>
      <c r="NTU1" s="669"/>
      <c r="NTV1" s="669"/>
      <c r="NTW1" s="669"/>
      <c r="NTX1" s="669"/>
      <c r="NTY1" s="669"/>
      <c r="NTZ1" s="669"/>
      <c r="NUA1" s="669"/>
      <c r="NUB1" s="669"/>
      <c r="NUC1" s="670"/>
      <c r="NUD1" s="669"/>
      <c r="NUE1" s="669"/>
      <c r="NUF1" s="669"/>
      <c r="NUG1" s="671"/>
      <c r="NUH1" s="550"/>
      <c r="NUI1" s="551"/>
      <c r="NUJ1" s="669"/>
      <c r="NUK1" s="669"/>
      <c r="NUL1" s="669"/>
      <c r="NUM1" s="669"/>
      <c r="NUN1" s="669"/>
      <c r="NUO1" s="669"/>
      <c r="NUP1" s="669"/>
      <c r="NUQ1" s="669"/>
      <c r="NUR1" s="669"/>
      <c r="NUS1" s="669"/>
      <c r="NUT1" s="669"/>
      <c r="NUU1" s="669"/>
      <c r="NUV1" s="669"/>
      <c r="NUW1" s="669"/>
      <c r="NUX1" s="670"/>
      <c r="NUY1" s="669"/>
      <c r="NUZ1" s="669"/>
      <c r="NVA1" s="669"/>
      <c r="NVB1" s="671"/>
      <c r="NVC1" s="550"/>
      <c r="NVD1" s="551"/>
      <c r="NVE1" s="669"/>
      <c r="NVF1" s="669"/>
      <c r="NVG1" s="669"/>
      <c r="NVH1" s="669"/>
      <c r="NVI1" s="669"/>
      <c r="NVJ1" s="669"/>
      <c r="NVK1" s="669"/>
      <c r="NVL1" s="669"/>
      <c r="NVM1" s="669"/>
      <c r="NVN1" s="669"/>
      <c r="NVO1" s="669"/>
      <c r="NVP1" s="669"/>
      <c r="NVQ1" s="669"/>
      <c r="NVR1" s="669"/>
      <c r="NVS1" s="670"/>
      <c r="NVT1" s="669"/>
      <c r="NVU1" s="669"/>
      <c r="NVV1" s="669"/>
      <c r="NVW1" s="671"/>
      <c r="NVX1" s="550"/>
      <c r="NVY1" s="551"/>
      <c r="NVZ1" s="669"/>
      <c r="NWA1" s="669"/>
      <c r="NWB1" s="669"/>
      <c r="NWC1" s="669"/>
      <c r="NWD1" s="669"/>
      <c r="NWE1" s="669"/>
      <c r="NWF1" s="669"/>
      <c r="NWG1" s="669"/>
      <c r="NWH1" s="669"/>
      <c r="NWI1" s="669"/>
      <c r="NWJ1" s="669"/>
      <c r="NWK1" s="669"/>
      <c r="NWL1" s="669"/>
      <c r="NWM1" s="669"/>
      <c r="NWN1" s="670"/>
      <c r="NWO1" s="669"/>
      <c r="NWP1" s="669"/>
      <c r="NWQ1" s="669"/>
      <c r="NWR1" s="671"/>
      <c r="NWS1" s="550"/>
      <c r="NWT1" s="551"/>
      <c r="NWU1" s="669"/>
      <c r="NWV1" s="669"/>
      <c r="NWW1" s="669"/>
      <c r="NWX1" s="669"/>
      <c r="NWY1" s="669"/>
      <c r="NWZ1" s="669"/>
      <c r="NXA1" s="669"/>
      <c r="NXB1" s="669"/>
      <c r="NXC1" s="669"/>
      <c r="NXD1" s="669"/>
      <c r="NXE1" s="669"/>
      <c r="NXF1" s="669"/>
      <c r="NXG1" s="669"/>
      <c r="NXH1" s="669"/>
      <c r="NXI1" s="670"/>
      <c r="NXJ1" s="669"/>
      <c r="NXK1" s="669"/>
      <c r="NXL1" s="669"/>
      <c r="NXM1" s="671"/>
      <c r="NXN1" s="550"/>
      <c r="NXO1" s="551"/>
      <c r="NXP1" s="669"/>
      <c r="NXQ1" s="669"/>
      <c r="NXR1" s="669"/>
      <c r="NXS1" s="669"/>
      <c r="NXT1" s="669"/>
      <c r="NXU1" s="669"/>
      <c r="NXV1" s="669"/>
      <c r="NXW1" s="669"/>
      <c r="NXX1" s="669"/>
      <c r="NXY1" s="669"/>
      <c r="NXZ1" s="669"/>
      <c r="NYA1" s="669"/>
      <c r="NYB1" s="669"/>
      <c r="NYC1" s="669"/>
      <c r="NYD1" s="670"/>
      <c r="NYE1" s="669"/>
      <c r="NYF1" s="669"/>
      <c r="NYG1" s="669"/>
      <c r="NYH1" s="671"/>
      <c r="NYI1" s="550"/>
      <c r="NYJ1" s="551"/>
      <c r="NYK1" s="669"/>
      <c r="NYL1" s="669"/>
      <c r="NYM1" s="669"/>
      <c r="NYN1" s="669"/>
      <c r="NYO1" s="669"/>
      <c r="NYP1" s="669"/>
      <c r="NYQ1" s="669"/>
      <c r="NYR1" s="669"/>
      <c r="NYS1" s="669"/>
      <c r="NYT1" s="669"/>
      <c r="NYU1" s="669"/>
      <c r="NYV1" s="669"/>
      <c r="NYW1" s="669"/>
      <c r="NYX1" s="669"/>
      <c r="NYY1" s="670"/>
      <c r="NYZ1" s="669"/>
      <c r="NZA1" s="669"/>
      <c r="NZB1" s="669"/>
      <c r="NZC1" s="671"/>
      <c r="NZD1" s="550"/>
      <c r="NZE1" s="551"/>
      <c r="NZF1" s="669"/>
      <c r="NZG1" s="669"/>
      <c r="NZH1" s="669"/>
      <c r="NZI1" s="669"/>
      <c r="NZJ1" s="669"/>
      <c r="NZK1" s="669"/>
      <c r="NZL1" s="669"/>
      <c r="NZM1" s="669"/>
      <c r="NZN1" s="669"/>
      <c r="NZO1" s="669"/>
      <c r="NZP1" s="669"/>
      <c r="NZQ1" s="669"/>
      <c r="NZR1" s="669"/>
      <c r="NZS1" s="669"/>
      <c r="NZT1" s="670"/>
      <c r="NZU1" s="669"/>
      <c r="NZV1" s="669"/>
      <c r="NZW1" s="669"/>
      <c r="NZX1" s="671"/>
      <c r="NZY1" s="550"/>
      <c r="NZZ1" s="551"/>
      <c r="OAA1" s="669"/>
      <c r="OAB1" s="669"/>
      <c r="OAC1" s="669"/>
      <c r="OAD1" s="669"/>
      <c r="OAE1" s="669"/>
      <c r="OAF1" s="669"/>
      <c r="OAG1" s="669"/>
      <c r="OAH1" s="669"/>
      <c r="OAI1" s="669"/>
      <c r="OAJ1" s="669"/>
      <c r="OAK1" s="669"/>
      <c r="OAL1" s="669"/>
      <c r="OAM1" s="669"/>
      <c r="OAN1" s="669"/>
      <c r="OAO1" s="670"/>
      <c r="OAP1" s="669"/>
      <c r="OAQ1" s="669"/>
      <c r="OAR1" s="669"/>
      <c r="OAS1" s="671"/>
      <c r="OAT1" s="550"/>
      <c r="OAU1" s="551"/>
      <c r="OAV1" s="669"/>
      <c r="OAW1" s="669"/>
      <c r="OAX1" s="669"/>
      <c r="OAY1" s="669"/>
      <c r="OAZ1" s="669"/>
      <c r="OBA1" s="669"/>
      <c r="OBB1" s="669"/>
      <c r="OBC1" s="669"/>
      <c r="OBD1" s="669"/>
      <c r="OBE1" s="669"/>
      <c r="OBF1" s="669"/>
      <c r="OBG1" s="669"/>
      <c r="OBH1" s="669"/>
      <c r="OBI1" s="669"/>
      <c r="OBJ1" s="670"/>
      <c r="OBK1" s="669"/>
      <c r="OBL1" s="669"/>
      <c r="OBM1" s="669"/>
      <c r="OBN1" s="671"/>
      <c r="OBO1" s="550"/>
      <c r="OBP1" s="551"/>
      <c r="OBQ1" s="669"/>
      <c r="OBR1" s="669"/>
      <c r="OBS1" s="669"/>
      <c r="OBT1" s="669"/>
      <c r="OBU1" s="669"/>
      <c r="OBV1" s="669"/>
      <c r="OBW1" s="669"/>
      <c r="OBX1" s="669"/>
      <c r="OBY1" s="669"/>
      <c r="OBZ1" s="669"/>
      <c r="OCA1" s="669"/>
      <c r="OCB1" s="669"/>
      <c r="OCC1" s="669"/>
      <c r="OCD1" s="669"/>
      <c r="OCE1" s="670"/>
      <c r="OCF1" s="669"/>
      <c r="OCG1" s="669"/>
      <c r="OCH1" s="669"/>
      <c r="OCI1" s="671"/>
      <c r="OCJ1" s="550"/>
      <c r="OCK1" s="551"/>
      <c r="OCL1" s="669"/>
      <c r="OCM1" s="669"/>
      <c r="OCN1" s="669"/>
      <c r="OCO1" s="669"/>
      <c r="OCP1" s="669"/>
      <c r="OCQ1" s="669"/>
      <c r="OCR1" s="669"/>
      <c r="OCS1" s="669"/>
      <c r="OCT1" s="669"/>
      <c r="OCU1" s="669"/>
      <c r="OCV1" s="669"/>
      <c r="OCW1" s="669"/>
      <c r="OCX1" s="669"/>
      <c r="OCY1" s="669"/>
      <c r="OCZ1" s="670"/>
      <c r="ODA1" s="669"/>
      <c r="ODB1" s="669"/>
      <c r="ODC1" s="669"/>
      <c r="ODD1" s="671"/>
      <c r="ODE1" s="550"/>
      <c r="ODF1" s="551"/>
      <c r="ODG1" s="669"/>
      <c r="ODH1" s="669"/>
      <c r="ODI1" s="669"/>
      <c r="ODJ1" s="669"/>
      <c r="ODK1" s="669"/>
      <c r="ODL1" s="669"/>
      <c r="ODM1" s="669"/>
      <c r="ODN1" s="669"/>
      <c r="ODO1" s="669"/>
      <c r="ODP1" s="669"/>
      <c r="ODQ1" s="669"/>
      <c r="ODR1" s="669"/>
      <c r="ODS1" s="669"/>
      <c r="ODT1" s="669"/>
      <c r="ODU1" s="670"/>
      <c r="ODV1" s="669"/>
      <c r="ODW1" s="669"/>
      <c r="ODX1" s="669"/>
      <c r="ODY1" s="671"/>
      <c r="ODZ1" s="550"/>
      <c r="OEA1" s="551"/>
      <c r="OEB1" s="669"/>
      <c r="OEC1" s="669"/>
      <c r="OED1" s="669"/>
      <c r="OEE1" s="669"/>
      <c r="OEF1" s="669"/>
      <c r="OEG1" s="669"/>
      <c r="OEH1" s="669"/>
      <c r="OEI1" s="669"/>
      <c r="OEJ1" s="669"/>
      <c r="OEK1" s="669"/>
      <c r="OEL1" s="669"/>
      <c r="OEM1" s="669"/>
      <c r="OEN1" s="669"/>
      <c r="OEO1" s="669"/>
      <c r="OEP1" s="670"/>
      <c r="OEQ1" s="669"/>
      <c r="OER1" s="669"/>
      <c r="OES1" s="669"/>
      <c r="OET1" s="671"/>
      <c r="OEU1" s="550"/>
      <c r="OEV1" s="551"/>
      <c r="OEW1" s="669"/>
      <c r="OEX1" s="669"/>
      <c r="OEY1" s="669"/>
      <c r="OEZ1" s="669"/>
      <c r="OFA1" s="669"/>
      <c r="OFB1" s="669"/>
      <c r="OFC1" s="669"/>
      <c r="OFD1" s="669"/>
      <c r="OFE1" s="669"/>
      <c r="OFF1" s="669"/>
      <c r="OFG1" s="669"/>
      <c r="OFH1" s="669"/>
      <c r="OFI1" s="669"/>
      <c r="OFJ1" s="669"/>
      <c r="OFK1" s="670"/>
      <c r="OFL1" s="669"/>
      <c r="OFM1" s="669"/>
      <c r="OFN1" s="669"/>
      <c r="OFO1" s="671"/>
      <c r="OFP1" s="550"/>
      <c r="OFQ1" s="551"/>
      <c r="OFR1" s="669"/>
      <c r="OFS1" s="669"/>
      <c r="OFT1" s="669"/>
      <c r="OFU1" s="669"/>
      <c r="OFV1" s="669"/>
      <c r="OFW1" s="669"/>
      <c r="OFX1" s="669"/>
      <c r="OFY1" s="669"/>
      <c r="OFZ1" s="669"/>
      <c r="OGA1" s="669"/>
      <c r="OGB1" s="669"/>
      <c r="OGC1" s="669"/>
      <c r="OGD1" s="669"/>
      <c r="OGE1" s="669"/>
      <c r="OGF1" s="670"/>
      <c r="OGG1" s="669"/>
      <c r="OGH1" s="669"/>
      <c r="OGI1" s="669"/>
      <c r="OGJ1" s="671"/>
      <c r="OGK1" s="550"/>
      <c r="OGL1" s="551"/>
      <c r="OGM1" s="669"/>
      <c r="OGN1" s="669"/>
      <c r="OGO1" s="669"/>
      <c r="OGP1" s="669"/>
      <c r="OGQ1" s="669"/>
      <c r="OGR1" s="669"/>
      <c r="OGS1" s="669"/>
      <c r="OGT1" s="669"/>
      <c r="OGU1" s="669"/>
      <c r="OGV1" s="669"/>
      <c r="OGW1" s="669"/>
      <c r="OGX1" s="669"/>
      <c r="OGY1" s="669"/>
      <c r="OGZ1" s="669"/>
      <c r="OHA1" s="670"/>
      <c r="OHB1" s="669"/>
      <c r="OHC1" s="669"/>
      <c r="OHD1" s="669"/>
      <c r="OHE1" s="671"/>
      <c r="OHF1" s="550"/>
      <c r="OHG1" s="551"/>
      <c r="OHH1" s="669"/>
      <c r="OHI1" s="669"/>
      <c r="OHJ1" s="669"/>
      <c r="OHK1" s="669"/>
      <c r="OHL1" s="669"/>
      <c r="OHM1" s="669"/>
      <c r="OHN1" s="669"/>
      <c r="OHO1" s="669"/>
      <c r="OHP1" s="669"/>
      <c r="OHQ1" s="669"/>
      <c r="OHR1" s="669"/>
      <c r="OHS1" s="669"/>
      <c r="OHT1" s="669"/>
      <c r="OHU1" s="669"/>
      <c r="OHV1" s="670"/>
      <c r="OHW1" s="669"/>
      <c r="OHX1" s="669"/>
      <c r="OHY1" s="669"/>
      <c r="OHZ1" s="671"/>
      <c r="OIA1" s="550"/>
      <c r="OIB1" s="551"/>
      <c r="OIC1" s="669"/>
      <c r="OID1" s="669"/>
      <c r="OIE1" s="669"/>
      <c r="OIF1" s="669"/>
      <c r="OIG1" s="669"/>
      <c r="OIH1" s="669"/>
      <c r="OII1" s="669"/>
      <c r="OIJ1" s="669"/>
      <c r="OIK1" s="669"/>
      <c r="OIL1" s="669"/>
      <c r="OIM1" s="669"/>
      <c r="OIN1" s="669"/>
      <c r="OIO1" s="669"/>
      <c r="OIP1" s="669"/>
      <c r="OIQ1" s="670"/>
      <c r="OIR1" s="669"/>
      <c r="OIS1" s="669"/>
      <c r="OIT1" s="669"/>
      <c r="OIU1" s="671"/>
      <c r="OIV1" s="550"/>
      <c r="OIW1" s="551"/>
      <c r="OIX1" s="669"/>
      <c r="OIY1" s="669"/>
      <c r="OIZ1" s="669"/>
      <c r="OJA1" s="669"/>
      <c r="OJB1" s="669"/>
      <c r="OJC1" s="669"/>
      <c r="OJD1" s="669"/>
      <c r="OJE1" s="669"/>
      <c r="OJF1" s="669"/>
      <c r="OJG1" s="669"/>
      <c r="OJH1" s="669"/>
      <c r="OJI1" s="669"/>
      <c r="OJJ1" s="669"/>
      <c r="OJK1" s="669"/>
      <c r="OJL1" s="670"/>
      <c r="OJM1" s="669"/>
      <c r="OJN1" s="669"/>
      <c r="OJO1" s="669"/>
      <c r="OJP1" s="671"/>
      <c r="OJQ1" s="550"/>
      <c r="OJR1" s="551"/>
      <c r="OJS1" s="669"/>
      <c r="OJT1" s="669"/>
      <c r="OJU1" s="669"/>
      <c r="OJV1" s="669"/>
      <c r="OJW1" s="669"/>
      <c r="OJX1" s="669"/>
      <c r="OJY1" s="669"/>
      <c r="OJZ1" s="669"/>
      <c r="OKA1" s="669"/>
      <c r="OKB1" s="669"/>
      <c r="OKC1" s="669"/>
      <c r="OKD1" s="669"/>
      <c r="OKE1" s="669"/>
      <c r="OKF1" s="669"/>
      <c r="OKG1" s="670"/>
      <c r="OKH1" s="669"/>
      <c r="OKI1" s="669"/>
      <c r="OKJ1" s="669"/>
      <c r="OKK1" s="671"/>
      <c r="OKL1" s="550"/>
      <c r="OKM1" s="551"/>
      <c r="OKN1" s="669"/>
      <c r="OKO1" s="669"/>
      <c r="OKP1" s="669"/>
      <c r="OKQ1" s="669"/>
      <c r="OKR1" s="669"/>
      <c r="OKS1" s="669"/>
      <c r="OKT1" s="669"/>
      <c r="OKU1" s="669"/>
      <c r="OKV1" s="669"/>
      <c r="OKW1" s="669"/>
      <c r="OKX1" s="669"/>
      <c r="OKY1" s="669"/>
      <c r="OKZ1" s="669"/>
      <c r="OLA1" s="669"/>
      <c r="OLB1" s="670"/>
      <c r="OLC1" s="669"/>
      <c r="OLD1" s="669"/>
      <c r="OLE1" s="669"/>
      <c r="OLF1" s="671"/>
      <c r="OLG1" s="550"/>
      <c r="OLH1" s="551"/>
      <c r="OLI1" s="669"/>
      <c r="OLJ1" s="669"/>
      <c r="OLK1" s="669"/>
      <c r="OLL1" s="669"/>
      <c r="OLM1" s="669"/>
      <c r="OLN1" s="669"/>
      <c r="OLO1" s="669"/>
      <c r="OLP1" s="669"/>
      <c r="OLQ1" s="669"/>
      <c r="OLR1" s="669"/>
      <c r="OLS1" s="669"/>
      <c r="OLT1" s="669"/>
      <c r="OLU1" s="669"/>
      <c r="OLV1" s="669"/>
      <c r="OLW1" s="670"/>
      <c r="OLX1" s="669"/>
      <c r="OLY1" s="669"/>
      <c r="OLZ1" s="669"/>
      <c r="OMA1" s="671"/>
      <c r="OMB1" s="550"/>
      <c r="OMC1" s="551"/>
      <c r="OMD1" s="669"/>
      <c r="OME1" s="669"/>
      <c r="OMF1" s="669"/>
      <c r="OMG1" s="669"/>
      <c r="OMH1" s="669"/>
      <c r="OMI1" s="669"/>
      <c r="OMJ1" s="669"/>
      <c r="OMK1" s="669"/>
      <c r="OML1" s="669"/>
      <c r="OMM1" s="669"/>
      <c r="OMN1" s="669"/>
      <c r="OMO1" s="669"/>
      <c r="OMP1" s="669"/>
      <c r="OMQ1" s="669"/>
      <c r="OMR1" s="670"/>
      <c r="OMS1" s="669"/>
      <c r="OMT1" s="669"/>
      <c r="OMU1" s="669"/>
      <c r="OMV1" s="671"/>
      <c r="OMW1" s="550"/>
      <c r="OMX1" s="551"/>
      <c r="OMY1" s="669"/>
      <c r="OMZ1" s="669"/>
      <c r="ONA1" s="669"/>
      <c r="ONB1" s="669"/>
      <c r="ONC1" s="669"/>
      <c r="OND1" s="669"/>
      <c r="ONE1" s="669"/>
      <c r="ONF1" s="669"/>
      <c r="ONG1" s="669"/>
      <c r="ONH1" s="669"/>
      <c r="ONI1" s="669"/>
      <c r="ONJ1" s="669"/>
      <c r="ONK1" s="669"/>
      <c r="ONL1" s="669"/>
      <c r="ONM1" s="670"/>
      <c r="ONN1" s="669"/>
      <c r="ONO1" s="669"/>
      <c r="ONP1" s="669"/>
      <c r="ONQ1" s="671"/>
      <c r="ONR1" s="550"/>
      <c r="ONS1" s="551"/>
      <c r="ONT1" s="669"/>
      <c r="ONU1" s="669"/>
      <c r="ONV1" s="669"/>
      <c r="ONW1" s="669"/>
      <c r="ONX1" s="669"/>
      <c r="ONY1" s="669"/>
      <c r="ONZ1" s="669"/>
      <c r="OOA1" s="669"/>
      <c r="OOB1" s="669"/>
      <c r="OOC1" s="669"/>
      <c r="OOD1" s="669"/>
      <c r="OOE1" s="669"/>
      <c r="OOF1" s="669"/>
      <c r="OOG1" s="669"/>
      <c r="OOH1" s="670"/>
      <c r="OOI1" s="669"/>
      <c r="OOJ1" s="669"/>
      <c r="OOK1" s="669"/>
      <c r="OOL1" s="671"/>
      <c r="OOM1" s="550"/>
      <c r="OON1" s="551"/>
      <c r="OOO1" s="669"/>
      <c r="OOP1" s="669"/>
      <c r="OOQ1" s="669"/>
      <c r="OOR1" s="669"/>
      <c r="OOS1" s="669"/>
      <c r="OOT1" s="669"/>
      <c r="OOU1" s="669"/>
      <c r="OOV1" s="669"/>
      <c r="OOW1" s="669"/>
      <c r="OOX1" s="669"/>
      <c r="OOY1" s="669"/>
      <c r="OOZ1" s="669"/>
      <c r="OPA1" s="669"/>
      <c r="OPB1" s="669"/>
      <c r="OPC1" s="670"/>
      <c r="OPD1" s="669"/>
      <c r="OPE1" s="669"/>
      <c r="OPF1" s="669"/>
      <c r="OPG1" s="671"/>
      <c r="OPH1" s="550"/>
      <c r="OPI1" s="551"/>
      <c r="OPJ1" s="669"/>
      <c r="OPK1" s="669"/>
      <c r="OPL1" s="669"/>
      <c r="OPM1" s="669"/>
      <c r="OPN1" s="669"/>
      <c r="OPO1" s="669"/>
      <c r="OPP1" s="669"/>
      <c r="OPQ1" s="669"/>
      <c r="OPR1" s="669"/>
      <c r="OPS1" s="669"/>
      <c r="OPT1" s="669"/>
      <c r="OPU1" s="669"/>
      <c r="OPV1" s="669"/>
      <c r="OPW1" s="669"/>
      <c r="OPX1" s="670"/>
      <c r="OPY1" s="669"/>
      <c r="OPZ1" s="669"/>
      <c r="OQA1" s="669"/>
      <c r="OQB1" s="671"/>
      <c r="OQC1" s="550"/>
      <c r="OQD1" s="551"/>
      <c r="OQE1" s="669"/>
      <c r="OQF1" s="669"/>
      <c r="OQG1" s="669"/>
      <c r="OQH1" s="669"/>
      <c r="OQI1" s="669"/>
      <c r="OQJ1" s="669"/>
      <c r="OQK1" s="669"/>
      <c r="OQL1" s="669"/>
      <c r="OQM1" s="669"/>
      <c r="OQN1" s="669"/>
      <c r="OQO1" s="669"/>
      <c r="OQP1" s="669"/>
      <c r="OQQ1" s="669"/>
      <c r="OQR1" s="669"/>
      <c r="OQS1" s="670"/>
      <c r="OQT1" s="669"/>
      <c r="OQU1" s="669"/>
      <c r="OQV1" s="669"/>
      <c r="OQW1" s="671"/>
      <c r="OQX1" s="550"/>
      <c r="OQY1" s="551"/>
      <c r="OQZ1" s="669"/>
      <c r="ORA1" s="669"/>
      <c r="ORB1" s="669"/>
      <c r="ORC1" s="669"/>
      <c r="ORD1" s="669"/>
      <c r="ORE1" s="669"/>
      <c r="ORF1" s="669"/>
      <c r="ORG1" s="669"/>
      <c r="ORH1" s="669"/>
      <c r="ORI1" s="669"/>
      <c r="ORJ1" s="669"/>
      <c r="ORK1" s="669"/>
      <c r="ORL1" s="669"/>
      <c r="ORM1" s="669"/>
      <c r="ORN1" s="670"/>
      <c r="ORO1" s="669"/>
      <c r="ORP1" s="669"/>
      <c r="ORQ1" s="669"/>
      <c r="ORR1" s="671"/>
      <c r="ORS1" s="550"/>
      <c r="ORT1" s="551"/>
      <c r="ORU1" s="669"/>
      <c r="ORV1" s="669"/>
      <c r="ORW1" s="669"/>
      <c r="ORX1" s="669"/>
      <c r="ORY1" s="669"/>
      <c r="ORZ1" s="669"/>
      <c r="OSA1" s="669"/>
      <c r="OSB1" s="669"/>
      <c r="OSC1" s="669"/>
      <c r="OSD1" s="669"/>
      <c r="OSE1" s="669"/>
      <c r="OSF1" s="669"/>
      <c r="OSG1" s="669"/>
      <c r="OSH1" s="669"/>
      <c r="OSI1" s="670"/>
      <c r="OSJ1" s="669"/>
      <c r="OSK1" s="669"/>
      <c r="OSL1" s="669"/>
      <c r="OSM1" s="671"/>
      <c r="OSN1" s="550"/>
      <c r="OSO1" s="551"/>
      <c r="OSP1" s="669"/>
      <c r="OSQ1" s="669"/>
      <c r="OSR1" s="669"/>
      <c r="OSS1" s="669"/>
      <c r="OST1" s="669"/>
      <c r="OSU1" s="669"/>
      <c r="OSV1" s="669"/>
      <c r="OSW1" s="669"/>
      <c r="OSX1" s="669"/>
      <c r="OSY1" s="669"/>
      <c r="OSZ1" s="669"/>
      <c r="OTA1" s="669"/>
      <c r="OTB1" s="669"/>
      <c r="OTC1" s="669"/>
      <c r="OTD1" s="670"/>
      <c r="OTE1" s="669"/>
      <c r="OTF1" s="669"/>
      <c r="OTG1" s="669"/>
      <c r="OTH1" s="671"/>
      <c r="OTI1" s="550"/>
      <c r="OTJ1" s="551"/>
      <c r="OTK1" s="669"/>
      <c r="OTL1" s="669"/>
      <c r="OTM1" s="669"/>
      <c r="OTN1" s="669"/>
      <c r="OTO1" s="669"/>
      <c r="OTP1" s="669"/>
      <c r="OTQ1" s="669"/>
      <c r="OTR1" s="669"/>
      <c r="OTS1" s="669"/>
      <c r="OTT1" s="669"/>
      <c r="OTU1" s="669"/>
      <c r="OTV1" s="669"/>
      <c r="OTW1" s="669"/>
      <c r="OTX1" s="669"/>
      <c r="OTY1" s="670"/>
      <c r="OTZ1" s="669"/>
      <c r="OUA1" s="669"/>
      <c r="OUB1" s="669"/>
      <c r="OUC1" s="671"/>
      <c r="OUD1" s="550"/>
      <c r="OUE1" s="551"/>
      <c r="OUF1" s="669"/>
      <c r="OUG1" s="669"/>
      <c r="OUH1" s="669"/>
      <c r="OUI1" s="669"/>
      <c r="OUJ1" s="669"/>
      <c r="OUK1" s="669"/>
      <c r="OUL1" s="669"/>
      <c r="OUM1" s="669"/>
      <c r="OUN1" s="669"/>
      <c r="OUO1" s="669"/>
      <c r="OUP1" s="669"/>
      <c r="OUQ1" s="669"/>
      <c r="OUR1" s="669"/>
      <c r="OUS1" s="669"/>
      <c r="OUT1" s="670"/>
      <c r="OUU1" s="669"/>
      <c r="OUV1" s="669"/>
      <c r="OUW1" s="669"/>
      <c r="OUX1" s="671"/>
      <c r="OUY1" s="550"/>
      <c r="OUZ1" s="551"/>
      <c r="OVA1" s="669"/>
      <c r="OVB1" s="669"/>
      <c r="OVC1" s="669"/>
      <c r="OVD1" s="669"/>
      <c r="OVE1" s="669"/>
      <c r="OVF1" s="669"/>
      <c r="OVG1" s="669"/>
      <c r="OVH1" s="669"/>
      <c r="OVI1" s="669"/>
      <c r="OVJ1" s="669"/>
      <c r="OVK1" s="669"/>
      <c r="OVL1" s="669"/>
      <c r="OVM1" s="669"/>
      <c r="OVN1" s="669"/>
      <c r="OVO1" s="670"/>
      <c r="OVP1" s="669"/>
      <c r="OVQ1" s="669"/>
      <c r="OVR1" s="669"/>
      <c r="OVS1" s="671"/>
      <c r="OVT1" s="550"/>
      <c r="OVU1" s="551"/>
      <c r="OVV1" s="669"/>
      <c r="OVW1" s="669"/>
      <c r="OVX1" s="669"/>
      <c r="OVY1" s="669"/>
      <c r="OVZ1" s="669"/>
      <c r="OWA1" s="669"/>
      <c r="OWB1" s="669"/>
      <c r="OWC1" s="669"/>
      <c r="OWD1" s="669"/>
      <c r="OWE1" s="669"/>
      <c r="OWF1" s="669"/>
      <c r="OWG1" s="669"/>
      <c r="OWH1" s="669"/>
      <c r="OWI1" s="669"/>
      <c r="OWJ1" s="670"/>
      <c r="OWK1" s="669"/>
      <c r="OWL1" s="669"/>
      <c r="OWM1" s="669"/>
      <c r="OWN1" s="671"/>
      <c r="OWO1" s="550"/>
      <c r="OWP1" s="551"/>
      <c r="OWQ1" s="669"/>
      <c r="OWR1" s="669"/>
      <c r="OWS1" s="669"/>
      <c r="OWT1" s="669"/>
      <c r="OWU1" s="669"/>
      <c r="OWV1" s="669"/>
      <c r="OWW1" s="669"/>
      <c r="OWX1" s="669"/>
      <c r="OWY1" s="669"/>
      <c r="OWZ1" s="669"/>
      <c r="OXA1" s="669"/>
      <c r="OXB1" s="669"/>
      <c r="OXC1" s="669"/>
      <c r="OXD1" s="669"/>
      <c r="OXE1" s="670"/>
      <c r="OXF1" s="669"/>
      <c r="OXG1" s="669"/>
      <c r="OXH1" s="669"/>
      <c r="OXI1" s="671"/>
      <c r="OXJ1" s="550"/>
      <c r="OXK1" s="551"/>
      <c r="OXL1" s="669"/>
      <c r="OXM1" s="669"/>
      <c r="OXN1" s="669"/>
      <c r="OXO1" s="669"/>
      <c r="OXP1" s="669"/>
      <c r="OXQ1" s="669"/>
      <c r="OXR1" s="669"/>
      <c r="OXS1" s="669"/>
      <c r="OXT1" s="669"/>
      <c r="OXU1" s="669"/>
      <c r="OXV1" s="669"/>
      <c r="OXW1" s="669"/>
      <c r="OXX1" s="669"/>
      <c r="OXY1" s="669"/>
      <c r="OXZ1" s="670"/>
      <c r="OYA1" s="669"/>
      <c r="OYB1" s="669"/>
      <c r="OYC1" s="669"/>
      <c r="OYD1" s="671"/>
      <c r="OYE1" s="550"/>
      <c r="OYF1" s="551"/>
      <c r="OYG1" s="669"/>
      <c r="OYH1" s="669"/>
      <c r="OYI1" s="669"/>
      <c r="OYJ1" s="669"/>
      <c r="OYK1" s="669"/>
      <c r="OYL1" s="669"/>
      <c r="OYM1" s="669"/>
      <c r="OYN1" s="669"/>
      <c r="OYO1" s="669"/>
      <c r="OYP1" s="669"/>
      <c r="OYQ1" s="669"/>
      <c r="OYR1" s="669"/>
      <c r="OYS1" s="669"/>
      <c r="OYT1" s="669"/>
      <c r="OYU1" s="670"/>
      <c r="OYV1" s="669"/>
      <c r="OYW1" s="669"/>
      <c r="OYX1" s="669"/>
      <c r="OYY1" s="671"/>
      <c r="OYZ1" s="550"/>
      <c r="OZA1" s="551"/>
      <c r="OZB1" s="669"/>
      <c r="OZC1" s="669"/>
      <c r="OZD1" s="669"/>
      <c r="OZE1" s="669"/>
      <c r="OZF1" s="669"/>
      <c r="OZG1" s="669"/>
      <c r="OZH1" s="669"/>
      <c r="OZI1" s="669"/>
      <c r="OZJ1" s="669"/>
      <c r="OZK1" s="669"/>
      <c r="OZL1" s="669"/>
      <c r="OZM1" s="669"/>
      <c r="OZN1" s="669"/>
      <c r="OZO1" s="669"/>
      <c r="OZP1" s="670"/>
      <c r="OZQ1" s="669"/>
      <c r="OZR1" s="669"/>
      <c r="OZS1" s="669"/>
      <c r="OZT1" s="671"/>
      <c r="OZU1" s="550"/>
      <c r="OZV1" s="551"/>
      <c r="OZW1" s="669"/>
      <c r="OZX1" s="669"/>
      <c r="OZY1" s="669"/>
      <c r="OZZ1" s="669"/>
      <c r="PAA1" s="669"/>
      <c r="PAB1" s="669"/>
      <c r="PAC1" s="669"/>
      <c r="PAD1" s="669"/>
      <c r="PAE1" s="669"/>
      <c r="PAF1" s="669"/>
      <c r="PAG1" s="669"/>
      <c r="PAH1" s="669"/>
      <c r="PAI1" s="669"/>
      <c r="PAJ1" s="669"/>
      <c r="PAK1" s="670"/>
      <c r="PAL1" s="669"/>
      <c r="PAM1" s="669"/>
      <c r="PAN1" s="669"/>
      <c r="PAO1" s="671"/>
      <c r="PAP1" s="550"/>
      <c r="PAQ1" s="551"/>
      <c r="PAR1" s="669"/>
      <c r="PAS1" s="669"/>
      <c r="PAT1" s="669"/>
      <c r="PAU1" s="669"/>
      <c r="PAV1" s="669"/>
      <c r="PAW1" s="669"/>
      <c r="PAX1" s="669"/>
      <c r="PAY1" s="669"/>
      <c r="PAZ1" s="669"/>
      <c r="PBA1" s="669"/>
      <c r="PBB1" s="669"/>
      <c r="PBC1" s="669"/>
      <c r="PBD1" s="669"/>
      <c r="PBE1" s="669"/>
      <c r="PBF1" s="670"/>
      <c r="PBG1" s="669"/>
      <c r="PBH1" s="669"/>
      <c r="PBI1" s="669"/>
      <c r="PBJ1" s="671"/>
      <c r="PBK1" s="550"/>
      <c r="PBL1" s="551"/>
      <c r="PBM1" s="669"/>
      <c r="PBN1" s="669"/>
      <c r="PBO1" s="669"/>
      <c r="PBP1" s="669"/>
      <c r="PBQ1" s="669"/>
      <c r="PBR1" s="669"/>
      <c r="PBS1" s="669"/>
      <c r="PBT1" s="669"/>
      <c r="PBU1" s="669"/>
      <c r="PBV1" s="669"/>
      <c r="PBW1" s="669"/>
      <c r="PBX1" s="669"/>
      <c r="PBY1" s="669"/>
      <c r="PBZ1" s="669"/>
      <c r="PCA1" s="670"/>
      <c r="PCB1" s="669"/>
      <c r="PCC1" s="669"/>
      <c r="PCD1" s="669"/>
      <c r="PCE1" s="671"/>
      <c r="PCF1" s="550"/>
      <c r="PCG1" s="551"/>
      <c r="PCH1" s="669"/>
      <c r="PCI1" s="669"/>
      <c r="PCJ1" s="669"/>
      <c r="PCK1" s="669"/>
      <c r="PCL1" s="669"/>
      <c r="PCM1" s="669"/>
      <c r="PCN1" s="669"/>
      <c r="PCO1" s="669"/>
      <c r="PCP1" s="669"/>
      <c r="PCQ1" s="669"/>
      <c r="PCR1" s="669"/>
      <c r="PCS1" s="669"/>
      <c r="PCT1" s="669"/>
      <c r="PCU1" s="669"/>
      <c r="PCV1" s="670"/>
      <c r="PCW1" s="669"/>
      <c r="PCX1" s="669"/>
      <c r="PCY1" s="669"/>
      <c r="PCZ1" s="671"/>
      <c r="PDA1" s="550"/>
      <c r="PDB1" s="551"/>
      <c r="PDC1" s="669"/>
      <c r="PDD1" s="669"/>
      <c r="PDE1" s="669"/>
      <c r="PDF1" s="669"/>
      <c r="PDG1" s="669"/>
      <c r="PDH1" s="669"/>
      <c r="PDI1" s="669"/>
      <c r="PDJ1" s="669"/>
      <c r="PDK1" s="669"/>
      <c r="PDL1" s="669"/>
      <c r="PDM1" s="669"/>
      <c r="PDN1" s="669"/>
      <c r="PDO1" s="669"/>
      <c r="PDP1" s="669"/>
      <c r="PDQ1" s="670"/>
      <c r="PDR1" s="669"/>
      <c r="PDS1" s="669"/>
      <c r="PDT1" s="669"/>
      <c r="PDU1" s="671"/>
      <c r="PDV1" s="550"/>
      <c r="PDW1" s="551"/>
      <c r="PDX1" s="669"/>
      <c r="PDY1" s="669"/>
      <c r="PDZ1" s="669"/>
      <c r="PEA1" s="669"/>
      <c r="PEB1" s="669"/>
      <c r="PEC1" s="669"/>
      <c r="PED1" s="669"/>
      <c r="PEE1" s="669"/>
      <c r="PEF1" s="669"/>
      <c r="PEG1" s="669"/>
      <c r="PEH1" s="669"/>
      <c r="PEI1" s="669"/>
      <c r="PEJ1" s="669"/>
      <c r="PEK1" s="669"/>
      <c r="PEL1" s="670"/>
      <c r="PEM1" s="669"/>
      <c r="PEN1" s="669"/>
      <c r="PEO1" s="669"/>
      <c r="PEP1" s="671"/>
      <c r="PEQ1" s="550"/>
      <c r="PER1" s="551"/>
      <c r="PES1" s="669"/>
      <c r="PET1" s="669"/>
      <c r="PEU1" s="669"/>
      <c r="PEV1" s="669"/>
      <c r="PEW1" s="669"/>
      <c r="PEX1" s="669"/>
      <c r="PEY1" s="669"/>
      <c r="PEZ1" s="669"/>
      <c r="PFA1" s="669"/>
      <c r="PFB1" s="669"/>
      <c r="PFC1" s="669"/>
      <c r="PFD1" s="669"/>
      <c r="PFE1" s="669"/>
      <c r="PFF1" s="669"/>
      <c r="PFG1" s="670"/>
      <c r="PFH1" s="669"/>
      <c r="PFI1" s="669"/>
      <c r="PFJ1" s="669"/>
      <c r="PFK1" s="671"/>
      <c r="PFL1" s="550"/>
      <c r="PFM1" s="551"/>
      <c r="PFN1" s="669"/>
      <c r="PFO1" s="669"/>
      <c r="PFP1" s="669"/>
      <c r="PFQ1" s="669"/>
      <c r="PFR1" s="669"/>
      <c r="PFS1" s="669"/>
      <c r="PFT1" s="669"/>
      <c r="PFU1" s="669"/>
      <c r="PFV1" s="669"/>
      <c r="PFW1" s="669"/>
      <c r="PFX1" s="669"/>
      <c r="PFY1" s="669"/>
      <c r="PFZ1" s="669"/>
      <c r="PGA1" s="669"/>
      <c r="PGB1" s="670"/>
      <c r="PGC1" s="669"/>
      <c r="PGD1" s="669"/>
      <c r="PGE1" s="669"/>
      <c r="PGF1" s="671"/>
      <c r="PGG1" s="550"/>
      <c r="PGH1" s="551"/>
      <c r="PGI1" s="669"/>
      <c r="PGJ1" s="669"/>
      <c r="PGK1" s="669"/>
      <c r="PGL1" s="669"/>
      <c r="PGM1" s="669"/>
      <c r="PGN1" s="669"/>
      <c r="PGO1" s="669"/>
      <c r="PGP1" s="669"/>
      <c r="PGQ1" s="669"/>
      <c r="PGR1" s="669"/>
      <c r="PGS1" s="669"/>
      <c r="PGT1" s="669"/>
      <c r="PGU1" s="669"/>
      <c r="PGV1" s="669"/>
      <c r="PGW1" s="670"/>
      <c r="PGX1" s="669"/>
      <c r="PGY1" s="669"/>
      <c r="PGZ1" s="669"/>
      <c r="PHA1" s="671"/>
      <c r="PHB1" s="550"/>
      <c r="PHC1" s="551"/>
      <c r="PHD1" s="669"/>
      <c r="PHE1" s="669"/>
      <c r="PHF1" s="669"/>
      <c r="PHG1" s="669"/>
      <c r="PHH1" s="669"/>
      <c r="PHI1" s="669"/>
      <c r="PHJ1" s="669"/>
      <c r="PHK1" s="669"/>
      <c r="PHL1" s="669"/>
      <c r="PHM1" s="669"/>
      <c r="PHN1" s="669"/>
      <c r="PHO1" s="669"/>
      <c r="PHP1" s="669"/>
      <c r="PHQ1" s="669"/>
      <c r="PHR1" s="670"/>
      <c r="PHS1" s="669"/>
      <c r="PHT1" s="669"/>
      <c r="PHU1" s="669"/>
      <c r="PHV1" s="671"/>
      <c r="PHW1" s="550"/>
      <c r="PHX1" s="551"/>
      <c r="PHY1" s="669"/>
      <c r="PHZ1" s="669"/>
      <c r="PIA1" s="669"/>
      <c r="PIB1" s="669"/>
      <c r="PIC1" s="669"/>
      <c r="PID1" s="669"/>
      <c r="PIE1" s="669"/>
      <c r="PIF1" s="669"/>
      <c r="PIG1" s="669"/>
      <c r="PIH1" s="669"/>
      <c r="PII1" s="669"/>
      <c r="PIJ1" s="669"/>
      <c r="PIK1" s="669"/>
      <c r="PIL1" s="669"/>
      <c r="PIM1" s="670"/>
      <c r="PIN1" s="669"/>
      <c r="PIO1" s="669"/>
      <c r="PIP1" s="669"/>
      <c r="PIQ1" s="671"/>
      <c r="PIR1" s="550"/>
      <c r="PIS1" s="551"/>
      <c r="PIT1" s="669"/>
      <c r="PIU1" s="669"/>
      <c r="PIV1" s="669"/>
      <c r="PIW1" s="669"/>
      <c r="PIX1" s="669"/>
      <c r="PIY1" s="669"/>
      <c r="PIZ1" s="669"/>
      <c r="PJA1" s="669"/>
      <c r="PJB1" s="669"/>
      <c r="PJC1" s="669"/>
      <c r="PJD1" s="669"/>
      <c r="PJE1" s="669"/>
      <c r="PJF1" s="669"/>
      <c r="PJG1" s="669"/>
      <c r="PJH1" s="670"/>
      <c r="PJI1" s="669"/>
      <c r="PJJ1" s="669"/>
      <c r="PJK1" s="669"/>
      <c r="PJL1" s="671"/>
      <c r="PJM1" s="550"/>
      <c r="PJN1" s="551"/>
      <c r="PJO1" s="669"/>
      <c r="PJP1" s="669"/>
      <c r="PJQ1" s="669"/>
      <c r="PJR1" s="669"/>
      <c r="PJS1" s="669"/>
      <c r="PJT1" s="669"/>
      <c r="PJU1" s="669"/>
      <c r="PJV1" s="669"/>
      <c r="PJW1" s="669"/>
      <c r="PJX1" s="669"/>
      <c r="PJY1" s="669"/>
      <c r="PJZ1" s="669"/>
      <c r="PKA1" s="669"/>
      <c r="PKB1" s="669"/>
      <c r="PKC1" s="670"/>
      <c r="PKD1" s="669"/>
      <c r="PKE1" s="669"/>
      <c r="PKF1" s="669"/>
      <c r="PKG1" s="671"/>
      <c r="PKH1" s="550"/>
      <c r="PKI1" s="551"/>
      <c r="PKJ1" s="669"/>
      <c r="PKK1" s="669"/>
      <c r="PKL1" s="669"/>
      <c r="PKM1" s="669"/>
      <c r="PKN1" s="669"/>
      <c r="PKO1" s="669"/>
      <c r="PKP1" s="669"/>
      <c r="PKQ1" s="669"/>
      <c r="PKR1" s="669"/>
      <c r="PKS1" s="669"/>
      <c r="PKT1" s="669"/>
      <c r="PKU1" s="669"/>
      <c r="PKV1" s="669"/>
      <c r="PKW1" s="669"/>
      <c r="PKX1" s="670"/>
      <c r="PKY1" s="669"/>
      <c r="PKZ1" s="669"/>
      <c r="PLA1" s="669"/>
      <c r="PLB1" s="671"/>
      <c r="PLC1" s="550"/>
      <c r="PLD1" s="551"/>
      <c r="PLE1" s="669"/>
      <c r="PLF1" s="669"/>
      <c r="PLG1" s="669"/>
      <c r="PLH1" s="669"/>
      <c r="PLI1" s="669"/>
      <c r="PLJ1" s="669"/>
      <c r="PLK1" s="669"/>
      <c r="PLL1" s="669"/>
      <c r="PLM1" s="669"/>
      <c r="PLN1" s="669"/>
      <c r="PLO1" s="669"/>
      <c r="PLP1" s="669"/>
      <c r="PLQ1" s="669"/>
      <c r="PLR1" s="669"/>
      <c r="PLS1" s="670"/>
      <c r="PLT1" s="669"/>
      <c r="PLU1" s="669"/>
      <c r="PLV1" s="669"/>
      <c r="PLW1" s="671"/>
      <c r="PLX1" s="550"/>
      <c r="PLY1" s="551"/>
      <c r="PLZ1" s="669"/>
      <c r="PMA1" s="669"/>
      <c r="PMB1" s="669"/>
      <c r="PMC1" s="669"/>
      <c r="PMD1" s="669"/>
      <c r="PME1" s="669"/>
      <c r="PMF1" s="669"/>
      <c r="PMG1" s="669"/>
      <c r="PMH1" s="669"/>
      <c r="PMI1" s="669"/>
      <c r="PMJ1" s="669"/>
      <c r="PMK1" s="669"/>
      <c r="PML1" s="669"/>
      <c r="PMM1" s="669"/>
      <c r="PMN1" s="670"/>
      <c r="PMO1" s="669"/>
      <c r="PMP1" s="669"/>
      <c r="PMQ1" s="669"/>
      <c r="PMR1" s="671"/>
      <c r="PMS1" s="550"/>
      <c r="PMT1" s="551"/>
      <c r="PMU1" s="669"/>
      <c r="PMV1" s="669"/>
      <c r="PMW1" s="669"/>
      <c r="PMX1" s="669"/>
      <c r="PMY1" s="669"/>
      <c r="PMZ1" s="669"/>
      <c r="PNA1" s="669"/>
      <c r="PNB1" s="669"/>
      <c r="PNC1" s="669"/>
      <c r="PND1" s="669"/>
      <c r="PNE1" s="669"/>
      <c r="PNF1" s="669"/>
      <c r="PNG1" s="669"/>
      <c r="PNH1" s="669"/>
      <c r="PNI1" s="670"/>
      <c r="PNJ1" s="669"/>
      <c r="PNK1" s="669"/>
      <c r="PNL1" s="669"/>
      <c r="PNM1" s="671"/>
      <c r="PNN1" s="550"/>
      <c r="PNO1" s="551"/>
      <c r="PNP1" s="669"/>
      <c r="PNQ1" s="669"/>
      <c r="PNR1" s="669"/>
      <c r="PNS1" s="669"/>
      <c r="PNT1" s="669"/>
      <c r="PNU1" s="669"/>
      <c r="PNV1" s="669"/>
      <c r="PNW1" s="669"/>
      <c r="PNX1" s="669"/>
      <c r="PNY1" s="669"/>
      <c r="PNZ1" s="669"/>
      <c r="POA1" s="669"/>
      <c r="POB1" s="669"/>
      <c r="POC1" s="669"/>
      <c r="POD1" s="670"/>
      <c r="POE1" s="669"/>
      <c r="POF1" s="669"/>
      <c r="POG1" s="669"/>
      <c r="POH1" s="671"/>
      <c r="POI1" s="550"/>
      <c r="POJ1" s="551"/>
      <c r="POK1" s="669"/>
      <c r="POL1" s="669"/>
      <c r="POM1" s="669"/>
      <c r="PON1" s="669"/>
      <c r="POO1" s="669"/>
      <c r="POP1" s="669"/>
      <c r="POQ1" s="669"/>
      <c r="POR1" s="669"/>
      <c r="POS1" s="669"/>
      <c r="POT1" s="669"/>
      <c r="POU1" s="669"/>
      <c r="POV1" s="669"/>
      <c r="POW1" s="669"/>
      <c r="POX1" s="669"/>
      <c r="POY1" s="670"/>
      <c r="POZ1" s="669"/>
      <c r="PPA1" s="669"/>
      <c r="PPB1" s="669"/>
      <c r="PPC1" s="671"/>
      <c r="PPD1" s="550"/>
      <c r="PPE1" s="551"/>
      <c r="PPF1" s="669"/>
      <c r="PPG1" s="669"/>
      <c r="PPH1" s="669"/>
      <c r="PPI1" s="669"/>
      <c r="PPJ1" s="669"/>
      <c r="PPK1" s="669"/>
      <c r="PPL1" s="669"/>
      <c r="PPM1" s="669"/>
      <c r="PPN1" s="669"/>
      <c r="PPO1" s="669"/>
      <c r="PPP1" s="669"/>
      <c r="PPQ1" s="669"/>
      <c r="PPR1" s="669"/>
      <c r="PPS1" s="669"/>
      <c r="PPT1" s="670"/>
      <c r="PPU1" s="669"/>
      <c r="PPV1" s="669"/>
      <c r="PPW1" s="669"/>
      <c r="PPX1" s="671"/>
      <c r="PPY1" s="550"/>
      <c r="PPZ1" s="551"/>
      <c r="PQA1" s="669"/>
      <c r="PQB1" s="669"/>
      <c r="PQC1" s="669"/>
      <c r="PQD1" s="669"/>
      <c r="PQE1" s="669"/>
      <c r="PQF1" s="669"/>
      <c r="PQG1" s="669"/>
      <c r="PQH1" s="669"/>
      <c r="PQI1" s="669"/>
      <c r="PQJ1" s="669"/>
      <c r="PQK1" s="669"/>
      <c r="PQL1" s="669"/>
      <c r="PQM1" s="669"/>
      <c r="PQN1" s="669"/>
      <c r="PQO1" s="670"/>
      <c r="PQP1" s="669"/>
      <c r="PQQ1" s="669"/>
      <c r="PQR1" s="669"/>
      <c r="PQS1" s="671"/>
      <c r="PQT1" s="550"/>
      <c r="PQU1" s="551"/>
      <c r="PQV1" s="669"/>
      <c r="PQW1" s="669"/>
      <c r="PQX1" s="669"/>
      <c r="PQY1" s="669"/>
      <c r="PQZ1" s="669"/>
      <c r="PRA1" s="669"/>
      <c r="PRB1" s="669"/>
      <c r="PRC1" s="669"/>
      <c r="PRD1" s="669"/>
      <c r="PRE1" s="669"/>
      <c r="PRF1" s="669"/>
      <c r="PRG1" s="669"/>
      <c r="PRH1" s="669"/>
      <c r="PRI1" s="669"/>
      <c r="PRJ1" s="670"/>
      <c r="PRK1" s="669"/>
      <c r="PRL1" s="669"/>
      <c r="PRM1" s="669"/>
      <c r="PRN1" s="671"/>
      <c r="PRO1" s="550"/>
      <c r="PRP1" s="551"/>
      <c r="PRQ1" s="669"/>
      <c r="PRR1" s="669"/>
      <c r="PRS1" s="669"/>
      <c r="PRT1" s="669"/>
      <c r="PRU1" s="669"/>
      <c r="PRV1" s="669"/>
      <c r="PRW1" s="669"/>
      <c r="PRX1" s="669"/>
      <c r="PRY1" s="669"/>
      <c r="PRZ1" s="669"/>
      <c r="PSA1" s="669"/>
      <c r="PSB1" s="669"/>
      <c r="PSC1" s="669"/>
      <c r="PSD1" s="669"/>
      <c r="PSE1" s="670"/>
      <c r="PSF1" s="669"/>
      <c r="PSG1" s="669"/>
      <c r="PSH1" s="669"/>
      <c r="PSI1" s="671"/>
      <c r="PSJ1" s="550"/>
      <c r="PSK1" s="551"/>
      <c r="PSL1" s="669"/>
      <c r="PSM1" s="669"/>
      <c r="PSN1" s="669"/>
      <c r="PSO1" s="669"/>
      <c r="PSP1" s="669"/>
      <c r="PSQ1" s="669"/>
      <c r="PSR1" s="669"/>
      <c r="PSS1" s="669"/>
      <c r="PST1" s="669"/>
      <c r="PSU1" s="669"/>
      <c r="PSV1" s="669"/>
      <c r="PSW1" s="669"/>
      <c r="PSX1" s="669"/>
      <c r="PSY1" s="669"/>
      <c r="PSZ1" s="670"/>
      <c r="PTA1" s="669"/>
      <c r="PTB1" s="669"/>
      <c r="PTC1" s="669"/>
      <c r="PTD1" s="671"/>
      <c r="PTE1" s="550"/>
      <c r="PTF1" s="551"/>
      <c r="PTG1" s="669"/>
      <c r="PTH1" s="669"/>
      <c r="PTI1" s="669"/>
      <c r="PTJ1" s="669"/>
      <c r="PTK1" s="669"/>
      <c r="PTL1" s="669"/>
      <c r="PTM1" s="669"/>
      <c r="PTN1" s="669"/>
      <c r="PTO1" s="669"/>
      <c r="PTP1" s="669"/>
      <c r="PTQ1" s="669"/>
      <c r="PTR1" s="669"/>
      <c r="PTS1" s="669"/>
      <c r="PTT1" s="669"/>
      <c r="PTU1" s="670"/>
      <c r="PTV1" s="669"/>
      <c r="PTW1" s="669"/>
      <c r="PTX1" s="669"/>
      <c r="PTY1" s="671"/>
      <c r="PTZ1" s="550"/>
      <c r="PUA1" s="551"/>
      <c r="PUB1" s="669"/>
      <c r="PUC1" s="669"/>
      <c r="PUD1" s="669"/>
      <c r="PUE1" s="669"/>
      <c r="PUF1" s="669"/>
      <c r="PUG1" s="669"/>
      <c r="PUH1" s="669"/>
      <c r="PUI1" s="669"/>
      <c r="PUJ1" s="669"/>
      <c r="PUK1" s="669"/>
      <c r="PUL1" s="669"/>
      <c r="PUM1" s="669"/>
      <c r="PUN1" s="669"/>
      <c r="PUO1" s="669"/>
      <c r="PUP1" s="670"/>
      <c r="PUQ1" s="669"/>
      <c r="PUR1" s="669"/>
      <c r="PUS1" s="669"/>
      <c r="PUT1" s="671"/>
      <c r="PUU1" s="550"/>
      <c r="PUV1" s="551"/>
      <c r="PUW1" s="669"/>
      <c r="PUX1" s="669"/>
      <c r="PUY1" s="669"/>
      <c r="PUZ1" s="669"/>
      <c r="PVA1" s="669"/>
      <c r="PVB1" s="669"/>
      <c r="PVC1" s="669"/>
      <c r="PVD1" s="669"/>
      <c r="PVE1" s="669"/>
      <c r="PVF1" s="669"/>
      <c r="PVG1" s="669"/>
      <c r="PVH1" s="669"/>
      <c r="PVI1" s="669"/>
      <c r="PVJ1" s="669"/>
      <c r="PVK1" s="670"/>
      <c r="PVL1" s="669"/>
      <c r="PVM1" s="669"/>
      <c r="PVN1" s="669"/>
      <c r="PVO1" s="671"/>
      <c r="PVP1" s="550"/>
      <c r="PVQ1" s="551"/>
      <c r="PVR1" s="669"/>
      <c r="PVS1" s="669"/>
      <c r="PVT1" s="669"/>
      <c r="PVU1" s="669"/>
      <c r="PVV1" s="669"/>
      <c r="PVW1" s="669"/>
      <c r="PVX1" s="669"/>
      <c r="PVY1" s="669"/>
      <c r="PVZ1" s="669"/>
      <c r="PWA1" s="669"/>
      <c r="PWB1" s="669"/>
      <c r="PWC1" s="669"/>
      <c r="PWD1" s="669"/>
      <c r="PWE1" s="669"/>
      <c r="PWF1" s="670"/>
      <c r="PWG1" s="669"/>
      <c r="PWH1" s="669"/>
      <c r="PWI1" s="669"/>
      <c r="PWJ1" s="671"/>
      <c r="PWK1" s="550"/>
      <c r="PWL1" s="551"/>
      <c r="PWM1" s="669"/>
      <c r="PWN1" s="669"/>
      <c r="PWO1" s="669"/>
      <c r="PWP1" s="669"/>
      <c r="PWQ1" s="669"/>
      <c r="PWR1" s="669"/>
      <c r="PWS1" s="669"/>
      <c r="PWT1" s="669"/>
      <c r="PWU1" s="669"/>
      <c r="PWV1" s="669"/>
      <c r="PWW1" s="669"/>
      <c r="PWX1" s="669"/>
      <c r="PWY1" s="669"/>
      <c r="PWZ1" s="669"/>
      <c r="PXA1" s="670"/>
      <c r="PXB1" s="669"/>
      <c r="PXC1" s="669"/>
      <c r="PXD1" s="669"/>
      <c r="PXE1" s="671"/>
      <c r="PXF1" s="550"/>
      <c r="PXG1" s="551"/>
      <c r="PXH1" s="669"/>
      <c r="PXI1" s="669"/>
      <c r="PXJ1" s="669"/>
      <c r="PXK1" s="669"/>
      <c r="PXL1" s="669"/>
      <c r="PXM1" s="669"/>
      <c r="PXN1" s="669"/>
      <c r="PXO1" s="669"/>
      <c r="PXP1" s="669"/>
      <c r="PXQ1" s="669"/>
      <c r="PXR1" s="669"/>
      <c r="PXS1" s="669"/>
      <c r="PXT1" s="669"/>
      <c r="PXU1" s="669"/>
      <c r="PXV1" s="670"/>
      <c r="PXW1" s="669"/>
      <c r="PXX1" s="669"/>
      <c r="PXY1" s="669"/>
      <c r="PXZ1" s="671"/>
      <c r="PYA1" s="550"/>
      <c r="PYB1" s="551"/>
      <c r="PYC1" s="669"/>
      <c r="PYD1" s="669"/>
      <c r="PYE1" s="669"/>
      <c r="PYF1" s="669"/>
      <c r="PYG1" s="669"/>
      <c r="PYH1" s="669"/>
      <c r="PYI1" s="669"/>
      <c r="PYJ1" s="669"/>
      <c r="PYK1" s="669"/>
      <c r="PYL1" s="669"/>
      <c r="PYM1" s="669"/>
      <c r="PYN1" s="669"/>
      <c r="PYO1" s="669"/>
      <c r="PYP1" s="669"/>
      <c r="PYQ1" s="670"/>
      <c r="PYR1" s="669"/>
      <c r="PYS1" s="669"/>
      <c r="PYT1" s="669"/>
      <c r="PYU1" s="671"/>
      <c r="PYV1" s="550"/>
      <c r="PYW1" s="551"/>
      <c r="PYX1" s="669"/>
      <c r="PYY1" s="669"/>
      <c r="PYZ1" s="669"/>
      <c r="PZA1" s="669"/>
      <c r="PZB1" s="669"/>
      <c r="PZC1" s="669"/>
      <c r="PZD1" s="669"/>
      <c r="PZE1" s="669"/>
      <c r="PZF1" s="669"/>
      <c r="PZG1" s="669"/>
      <c r="PZH1" s="669"/>
      <c r="PZI1" s="669"/>
      <c r="PZJ1" s="669"/>
      <c r="PZK1" s="669"/>
      <c r="PZL1" s="670"/>
      <c r="PZM1" s="669"/>
      <c r="PZN1" s="669"/>
      <c r="PZO1" s="669"/>
      <c r="PZP1" s="671"/>
      <c r="PZQ1" s="550"/>
      <c r="PZR1" s="551"/>
      <c r="PZS1" s="669"/>
      <c r="PZT1" s="669"/>
      <c r="PZU1" s="669"/>
      <c r="PZV1" s="669"/>
      <c r="PZW1" s="669"/>
      <c r="PZX1" s="669"/>
      <c r="PZY1" s="669"/>
      <c r="PZZ1" s="669"/>
      <c r="QAA1" s="669"/>
      <c r="QAB1" s="669"/>
      <c r="QAC1" s="669"/>
      <c r="QAD1" s="669"/>
      <c r="QAE1" s="669"/>
      <c r="QAF1" s="669"/>
      <c r="QAG1" s="670"/>
      <c r="QAH1" s="669"/>
      <c r="QAI1" s="669"/>
      <c r="QAJ1" s="669"/>
      <c r="QAK1" s="671"/>
      <c r="QAL1" s="550"/>
      <c r="QAM1" s="551"/>
      <c r="QAN1" s="669"/>
      <c r="QAO1" s="669"/>
      <c r="QAP1" s="669"/>
      <c r="QAQ1" s="669"/>
      <c r="QAR1" s="669"/>
      <c r="QAS1" s="669"/>
      <c r="QAT1" s="669"/>
      <c r="QAU1" s="669"/>
      <c r="QAV1" s="669"/>
      <c r="QAW1" s="669"/>
      <c r="QAX1" s="669"/>
      <c r="QAY1" s="669"/>
      <c r="QAZ1" s="669"/>
      <c r="QBA1" s="669"/>
      <c r="QBB1" s="670"/>
      <c r="QBC1" s="669"/>
      <c r="QBD1" s="669"/>
      <c r="QBE1" s="669"/>
      <c r="QBF1" s="671"/>
      <c r="QBG1" s="550"/>
      <c r="QBH1" s="551"/>
      <c r="QBI1" s="669"/>
      <c r="QBJ1" s="669"/>
      <c r="QBK1" s="669"/>
      <c r="QBL1" s="669"/>
      <c r="QBM1" s="669"/>
      <c r="QBN1" s="669"/>
      <c r="QBO1" s="669"/>
      <c r="QBP1" s="669"/>
      <c r="QBQ1" s="669"/>
      <c r="QBR1" s="669"/>
      <c r="QBS1" s="669"/>
      <c r="QBT1" s="669"/>
      <c r="QBU1" s="669"/>
      <c r="QBV1" s="669"/>
      <c r="QBW1" s="670"/>
      <c r="QBX1" s="669"/>
      <c r="QBY1" s="669"/>
      <c r="QBZ1" s="669"/>
      <c r="QCA1" s="671"/>
      <c r="QCB1" s="550"/>
      <c r="QCC1" s="551"/>
      <c r="QCD1" s="669"/>
      <c r="QCE1" s="669"/>
      <c r="QCF1" s="669"/>
      <c r="QCG1" s="669"/>
      <c r="QCH1" s="669"/>
      <c r="QCI1" s="669"/>
      <c r="QCJ1" s="669"/>
      <c r="QCK1" s="669"/>
      <c r="QCL1" s="669"/>
      <c r="QCM1" s="669"/>
      <c r="QCN1" s="669"/>
      <c r="QCO1" s="669"/>
      <c r="QCP1" s="669"/>
      <c r="QCQ1" s="669"/>
      <c r="QCR1" s="670"/>
      <c r="QCS1" s="669"/>
      <c r="QCT1" s="669"/>
      <c r="QCU1" s="669"/>
      <c r="QCV1" s="671"/>
      <c r="QCW1" s="550"/>
      <c r="QCX1" s="551"/>
      <c r="QCY1" s="669"/>
      <c r="QCZ1" s="669"/>
      <c r="QDA1" s="669"/>
      <c r="QDB1" s="669"/>
      <c r="QDC1" s="669"/>
      <c r="QDD1" s="669"/>
      <c r="QDE1" s="669"/>
      <c r="QDF1" s="669"/>
      <c r="QDG1" s="669"/>
      <c r="QDH1" s="669"/>
      <c r="QDI1" s="669"/>
      <c r="QDJ1" s="669"/>
      <c r="QDK1" s="669"/>
      <c r="QDL1" s="669"/>
      <c r="QDM1" s="670"/>
      <c r="QDN1" s="669"/>
      <c r="QDO1" s="669"/>
      <c r="QDP1" s="669"/>
      <c r="QDQ1" s="671"/>
      <c r="QDR1" s="550"/>
      <c r="QDS1" s="551"/>
      <c r="QDT1" s="669"/>
      <c r="QDU1" s="669"/>
      <c r="QDV1" s="669"/>
      <c r="QDW1" s="669"/>
      <c r="QDX1" s="669"/>
      <c r="QDY1" s="669"/>
      <c r="QDZ1" s="669"/>
      <c r="QEA1" s="669"/>
      <c r="QEB1" s="669"/>
      <c r="QEC1" s="669"/>
      <c r="QED1" s="669"/>
      <c r="QEE1" s="669"/>
      <c r="QEF1" s="669"/>
      <c r="QEG1" s="669"/>
      <c r="QEH1" s="670"/>
      <c r="QEI1" s="669"/>
      <c r="QEJ1" s="669"/>
      <c r="QEK1" s="669"/>
      <c r="QEL1" s="671"/>
      <c r="QEM1" s="550"/>
      <c r="QEN1" s="551"/>
      <c r="QEO1" s="669"/>
      <c r="QEP1" s="669"/>
      <c r="QEQ1" s="669"/>
      <c r="QER1" s="669"/>
      <c r="QES1" s="669"/>
      <c r="QET1" s="669"/>
      <c r="QEU1" s="669"/>
      <c r="QEV1" s="669"/>
      <c r="QEW1" s="669"/>
      <c r="QEX1" s="669"/>
      <c r="QEY1" s="669"/>
      <c r="QEZ1" s="669"/>
      <c r="QFA1" s="669"/>
      <c r="QFB1" s="669"/>
      <c r="QFC1" s="670"/>
      <c r="QFD1" s="669"/>
      <c r="QFE1" s="669"/>
      <c r="QFF1" s="669"/>
      <c r="QFG1" s="671"/>
      <c r="QFH1" s="550"/>
      <c r="QFI1" s="551"/>
      <c r="QFJ1" s="669"/>
      <c r="QFK1" s="669"/>
      <c r="QFL1" s="669"/>
      <c r="QFM1" s="669"/>
      <c r="QFN1" s="669"/>
      <c r="QFO1" s="669"/>
      <c r="QFP1" s="669"/>
      <c r="QFQ1" s="669"/>
      <c r="QFR1" s="669"/>
      <c r="QFS1" s="669"/>
      <c r="QFT1" s="669"/>
      <c r="QFU1" s="669"/>
      <c r="QFV1" s="669"/>
      <c r="QFW1" s="669"/>
      <c r="QFX1" s="670"/>
      <c r="QFY1" s="669"/>
      <c r="QFZ1" s="669"/>
      <c r="QGA1" s="669"/>
      <c r="QGB1" s="671"/>
      <c r="QGC1" s="550"/>
      <c r="QGD1" s="551"/>
      <c r="QGE1" s="669"/>
      <c r="QGF1" s="669"/>
      <c r="QGG1" s="669"/>
      <c r="QGH1" s="669"/>
      <c r="QGI1" s="669"/>
      <c r="QGJ1" s="669"/>
      <c r="QGK1" s="669"/>
      <c r="QGL1" s="669"/>
      <c r="QGM1" s="669"/>
      <c r="QGN1" s="669"/>
      <c r="QGO1" s="669"/>
      <c r="QGP1" s="669"/>
      <c r="QGQ1" s="669"/>
      <c r="QGR1" s="669"/>
      <c r="QGS1" s="670"/>
      <c r="QGT1" s="669"/>
      <c r="QGU1" s="669"/>
      <c r="QGV1" s="669"/>
      <c r="QGW1" s="671"/>
      <c r="QGX1" s="550"/>
      <c r="QGY1" s="551"/>
      <c r="QGZ1" s="669"/>
      <c r="QHA1" s="669"/>
      <c r="QHB1" s="669"/>
      <c r="QHC1" s="669"/>
      <c r="QHD1" s="669"/>
      <c r="QHE1" s="669"/>
      <c r="QHF1" s="669"/>
      <c r="QHG1" s="669"/>
      <c r="QHH1" s="669"/>
      <c r="QHI1" s="669"/>
      <c r="QHJ1" s="669"/>
      <c r="QHK1" s="669"/>
      <c r="QHL1" s="669"/>
      <c r="QHM1" s="669"/>
      <c r="QHN1" s="670"/>
      <c r="QHO1" s="669"/>
      <c r="QHP1" s="669"/>
      <c r="QHQ1" s="669"/>
      <c r="QHR1" s="671"/>
      <c r="QHS1" s="550"/>
      <c r="QHT1" s="551"/>
      <c r="QHU1" s="669"/>
      <c r="QHV1" s="669"/>
      <c r="QHW1" s="669"/>
      <c r="QHX1" s="669"/>
      <c r="QHY1" s="669"/>
      <c r="QHZ1" s="669"/>
      <c r="QIA1" s="669"/>
      <c r="QIB1" s="669"/>
      <c r="QIC1" s="669"/>
      <c r="QID1" s="669"/>
      <c r="QIE1" s="669"/>
      <c r="QIF1" s="669"/>
      <c r="QIG1" s="669"/>
      <c r="QIH1" s="669"/>
      <c r="QII1" s="670"/>
      <c r="QIJ1" s="669"/>
      <c r="QIK1" s="669"/>
      <c r="QIL1" s="669"/>
      <c r="QIM1" s="671"/>
      <c r="QIN1" s="550"/>
      <c r="QIO1" s="551"/>
      <c r="QIP1" s="669"/>
      <c r="QIQ1" s="669"/>
      <c r="QIR1" s="669"/>
      <c r="QIS1" s="669"/>
      <c r="QIT1" s="669"/>
      <c r="QIU1" s="669"/>
      <c r="QIV1" s="669"/>
      <c r="QIW1" s="669"/>
      <c r="QIX1" s="669"/>
      <c r="QIY1" s="669"/>
      <c r="QIZ1" s="669"/>
      <c r="QJA1" s="669"/>
      <c r="QJB1" s="669"/>
      <c r="QJC1" s="669"/>
      <c r="QJD1" s="670"/>
      <c r="QJE1" s="669"/>
      <c r="QJF1" s="669"/>
      <c r="QJG1" s="669"/>
      <c r="QJH1" s="671"/>
      <c r="QJI1" s="550"/>
      <c r="QJJ1" s="551"/>
      <c r="QJK1" s="669"/>
      <c r="QJL1" s="669"/>
      <c r="QJM1" s="669"/>
      <c r="QJN1" s="669"/>
      <c r="QJO1" s="669"/>
      <c r="QJP1" s="669"/>
      <c r="QJQ1" s="669"/>
      <c r="QJR1" s="669"/>
      <c r="QJS1" s="669"/>
      <c r="QJT1" s="669"/>
      <c r="QJU1" s="669"/>
      <c r="QJV1" s="669"/>
      <c r="QJW1" s="669"/>
      <c r="QJX1" s="669"/>
      <c r="QJY1" s="670"/>
      <c r="QJZ1" s="669"/>
      <c r="QKA1" s="669"/>
      <c r="QKB1" s="669"/>
      <c r="QKC1" s="671"/>
      <c r="QKD1" s="550"/>
      <c r="QKE1" s="551"/>
      <c r="QKF1" s="669"/>
      <c r="QKG1" s="669"/>
      <c r="QKH1" s="669"/>
      <c r="QKI1" s="669"/>
      <c r="QKJ1" s="669"/>
      <c r="QKK1" s="669"/>
      <c r="QKL1" s="669"/>
      <c r="QKM1" s="669"/>
      <c r="QKN1" s="669"/>
      <c r="QKO1" s="669"/>
      <c r="QKP1" s="669"/>
      <c r="QKQ1" s="669"/>
      <c r="QKR1" s="669"/>
      <c r="QKS1" s="669"/>
      <c r="QKT1" s="670"/>
      <c r="QKU1" s="669"/>
      <c r="QKV1" s="669"/>
      <c r="QKW1" s="669"/>
      <c r="QKX1" s="671"/>
      <c r="QKY1" s="550"/>
      <c r="QKZ1" s="551"/>
      <c r="QLA1" s="669"/>
      <c r="QLB1" s="669"/>
      <c r="QLC1" s="669"/>
      <c r="QLD1" s="669"/>
      <c r="QLE1" s="669"/>
      <c r="QLF1" s="669"/>
      <c r="QLG1" s="669"/>
      <c r="QLH1" s="669"/>
      <c r="QLI1" s="669"/>
      <c r="QLJ1" s="669"/>
      <c r="QLK1" s="669"/>
      <c r="QLL1" s="669"/>
      <c r="QLM1" s="669"/>
      <c r="QLN1" s="669"/>
      <c r="QLO1" s="670"/>
      <c r="QLP1" s="669"/>
      <c r="QLQ1" s="669"/>
      <c r="QLR1" s="669"/>
      <c r="QLS1" s="671"/>
      <c r="QLT1" s="550"/>
      <c r="QLU1" s="551"/>
      <c r="QLV1" s="669"/>
      <c r="QLW1" s="669"/>
      <c r="QLX1" s="669"/>
      <c r="QLY1" s="669"/>
      <c r="QLZ1" s="669"/>
      <c r="QMA1" s="669"/>
      <c r="QMB1" s="669"/>
      <c r="QMC1" s="669"/>
      <c r="QMD1" s="669"/>
      <c r="QME1" s="669"/>
      <c r="QMF1" s="669"/>
      <c r="QMG1" s="669"/>
      <c r="QMH1" s="669"/>
      <c r="QMI1" s="669"/>
      <c r="QMJ1" s="670"/>
      <c r="QMK1" s="669"/>
      <c r="QML1" s="669"/>
      <c r="QMM1" s="669"/>
      <c r="QMN1" s="671"/>
      <c r="QMO1" s="550"/>
      <c r="QMP1" s="551"/>
      <c r="QMQ1" s="669"/>
      <c r="QMR1" s="669"/>
      <c r="QMS1" s="669"/>
      <c r="QMT1" s="669"/>
      <c r="QMU1" s="669"/>
      <c r="QMV1" s="669"/>
      <c r="QMW1" s="669"/>
      <c r="QMX1" s="669"/>
      <c r="QMY1" s="669"/>
      <c r="QMZ1" s="669"/>
      <c r="QNA1" s="669"/>
      <c r="QNB1" s="669"/>
      <c r="QNC1" s="669"/>
      <c r="QND1" s="669"/>
      <c r="QNE1" s="670"/>
      <c r="QNF1" s="669"/>
      <c r="QNG1" s="669"/>
      <c r="QNH1" s="669"/>
      <c r="QNI1" s="671"/>
      <c r="QNJ1" s="550"/>
      <c r="QNK1" s="551"/>
      <c r="QNL1" s="669"/>
      <c r="QNM1" s="669"/>
      <c r="QNN1" s="669"/>
      <c r="QNO1" s="669"/>
      <c r="QNP1" s="669"/>
      <c r="QNQ1" s="669"/>
      <c r="QNR1" s="669"/>
      <c r="QNS1" s="669"/>
      <c r="QNT1" s="669"/>
      <c r="QNU1" s="669"/>
      <c r="QNV1" s="669"/>
      <c r="QNW1" s="669"/>
      <c r="QNX1" s="669"/>
      <c r="QNY1" s="669"/>
      <c r="QNZ1" s="670"/>
      <c r="QOA1" s="669"/>
      <c r="QOB1" s="669"/>
      <c r="QOC1" s="669"/>
      <c r="QOD1" s="671"/>
      <c r="QOE1" s="550"/>
      <c r="QOF1" s="551"/>
      <c r="QOG1" s="669"/>
      <c r="QOH1" s="669"/>
      <c r="QOI1" s="669"/>
      <c r="QOJ1" s="669"/>
      <c r="QOK1" s="669"/>
      <c r="QOL1" s="669"/>
      <c r="QOM1" s="669"/>
      <c r="QON1" s="669"/>
      <c r="QOO1" s="669"/>
      <c r="QOP1" s="669"/>
      <c r="QOQ1" s="669"/>
      <c r="QOR1" s="669"/>
      <c r="QOS1" s="669"/>
      <c r="QOT1" s="669"/>
      <c r="QOU1" s="670"/>
      <c r="QOV1" s="669"/>
      <c r="QOW1" s="669"/>
      <c r="QOX1" s="669"/>
      <c r="QOY1" s="671"/>
      <c r="QOZ1" s="550"/>
      <c r="QPA1" s="551"/>
      <c r="QPB1" s="669"/>
      <c r="QPC1" s="669"/>
      <c r="QPD1" s="669"/>
      <c r="QPE1" s="669"/>
      <c r="QPF1" s="669"/>
      <c r="QPG1" s="669"/>
      <c r="QPH1" s="669"/>
      <c r="QPI1" s="669"/>
      <c r="QPJ1" s="669"/>
      <c r="QPK1" s="669"/>
      <c r="QPL1" s="669"/>
      <c r="QPM1" s="669"/>
      <c r="QPN1" s="669"/>
      <c r="QPO1" s="669"/>
      <c r="QPP1" s="670"/>
      <c r="QPQ1" s="669"/>
      <c r="QPR1" s="669"/>
      <c r="QPS1" s="669"/>
      <c r="QPT1" s="671"/>
      <c r="QPU1" s="550"/>
      <c r="QPV1" s="551"/>
      <c r="QPW1" s="669"/>
      <c r="QPX1" s="669"/>
      <c r="QPY1" s="669"/>
      <c r="QPZ1" s="669"/>
      <c r="QQA1" s="669"/>
      <c r="QQB1" s="669"/>
      <c r="QQC1" s="669"/>
      <c r="QQD1" s="669"/>
      <c r="QQE1" s="669"/>
      <c r="QQF1" s="669"/>
      <c r="QQG1" s="669"/>
      <c r="QQH1" s="669"/>
      <c r="QQI1" s="669"/>
      <c r="QQJ1" s="669"/>
      <c r="QQK1" s="670"/>
      <c r="QQL1" s="669"/>
      <c r="QQM1" s="669"/>
      <c r="QQN1" s="669"/>
      <c r="QQO1" s="671"/>
      <c r="QQP1" s="550"/>
      <c r="QQQ1" s="551"/>
      <c r="QQR1" s="669"/>
      <c r="QQS1" s="669"/>
      <c r="QQT1" s="669"/>
      <c r="QQU1" s="669"/>
      <c r="QQV1" s="669"/>
      <c r="QQW1" s="669"/>
      <c r="QQX1" s="669"/>
      <c r="QQY1" s="669"/>
      <c r="QQZ1" s="669"/>
      <c r="QRA1" s="669"/>
      <c r="QRB1" s="669"/>
      <c r="QRC1" s="669"/>
      <c r="QRD1" s="669"/>
      <c r="QRE1" s="669"/>
      <c r="QRF1" s="670"/>
      <c r="QRG1" s="669"/>
      <c r="QRH1" s="669"/>
      <c r="QRI1" s="669"/>
      <c r="QRJ1" s="671"/>
      <c r="QRK1" s="550"/>
      <c r="QRL1" s="551"/>
      <c r="QRM1" s="669"/>
      <c r="QRN1" s="669"/>
      <c r="QRO1" s="669"/>
      <c r="QRP1" s="669"/>
      <c r="QRQ1" s="669"/>
      <c r="QRR1" s="669"/>
      <c r="QRS1" s="669"/>
      <c r="QRT1" s="669"/>
      <c r="QRU1" s="669"/>
      <c r="QRV1" s="669"/>
      <c r="QRW1" s="669"/>
      <c r="QRX1" s="669"/>
      <c r="QRY1" s="669"/>
      <c r="QRZ1" s="669"/>
      <c r="QSA1" s="670"/>
      <c r="QSB1" s="669"/>
      <c r="QSC1" s="669"/>
      <c r="QSD1" s="669"/>
      <c r="QSE1" s="671"/>
      <c r="QSF1" s="550"/>
      <c r="QSG1" s="551"/>
      <c r="QSH1" s="669"/>
      <c r="QSI1" s="669"/>
      <c r="QSJ1" s="669"/>
      <c r="QSK1" s="669"/>
      <c r="QSL1" s="669"/>
      <c r="QSM1" s="669"/>
      <c r="QSN1" s="669"/>
      <c r="QSO1" s="669"/>
      <c r="QSP1" s="669"/>
      <c r="QSQ1" s="669"/>
      <c r="QSR1" s="669"/>
      <c r="QSS1" s="669"/>
      <c r="QST1" s="669"/>
      <c r="QSU1" s="669"/>
      <c r="QSV1" s="670"/>
      <c r="QSW1" s="669"/>
      <c r="QSX1" s="669"/>
      <c r="QSY1" s="669"/>
      <c r="QSZ1" s="671"/>
      <c r="QTA1" s="550"/>
      <c r="QTB1" s="551"/>
      <c r="QTC1" s="669"/>
      <c r="QTD1" s="669"/>
      <c r="QTE1" s="669"/>
      <c r="QTF1" s="669"/>
      <c r="QTG1" s="669"/>
      <c r="QTH1" s="669"/>
      <c r="QTI1" s="669"/>
      <c r="QTJ1" s="669"/>
      <c r="QTK1" s="669"/>
      <c r="QTL1" s="669"/>
      <c r="QTM1" s="669"/>
      <c r="QTN1" s="669"/>
      <c r="QTO1" s="669"/>
      <c r="QTP1" s="669"/>
      <c r="QTQ1" s="670"/>
      <c r="QTR1" s="669"/>
      <c r="QTS1" s="669"/>
      <c r="QTT1" s="669"/>
      <c r="QTU1" s="671"/>
      <c r="QTV1" s="550"/>
      <c r="QTW1" s="551"/>
      <c r="QTX1" s="669"/>
      <c r="QTY1" s="669"/>
      <c r="QTZ1" s="669"/>
      <c r="QUA1" s="669"/>
      <c r="QUB1" s="669"/>
      <c r="QUC1" s="669"/>
      <c r="QUD1" s="669"/>
      <c r="QUE1" s="669"/>
      <c r="QUF1" s="669"/>
      <c r="QUG1" s="669"/>
      <c r="QUH1" s="669"/>
      <c r="QUI1" s="669"/>
      <c r="QUJ1" s="669"/>
      <c r="QUK1" s="669"/>
      <c r="QUL1" s="670"/>
      <c r="QUM1" s="669"/>
      <c r="QUN1" s="669"/>
      <c r="QUO1" s="669"/>
      <c r="QUP1" s="671"/>
      <c r="QUQ1" s="550"/>
      <c r="QUR1" s="551"/>
      <c r="QUS1" s="669"/>
      <c r="QUT1" s="669"/>
      <c r="QUU1" s="669"/>
      <c r="QUV1" s="669"/>
      <c r="QUW1" s="669"/>
      <c r="QUX1" s="669"/>
      <c r="QUY1" s="669"/>
      <c r="QUZ1" s="669"/>
      <c r="QVA1" s="669"/>
      <c r="QVB1" s="669"/>
      <c r="QVC1" s="669"/>
      <c r="QVD1" s="669"/>
      <c r="QVE1" s="669"/>
      <c r="QVF1" s="669"/>
      <c r="QVG1" s="670"/>
      <c r="QVH1" s="669"/>
      <c r="QVI1" s="669"/>
      <c r="QVJ1" s="669"/>
      <c r="QVK1" s="671"/>
      <c r="QVL1" s="550"/>
      <c r="QVM1" s="551"/>
      <c r="QVN1" s="669"/>
      <c r="QVO1" s="669"/>
      <c r="QVP1" s="669"/>
      <c r="QVQ1" s="669"/>
      <c r="QVR1" s="669"/>
      <c r="QVS1" s="669"/>
      <c r="QVT1" s="669"/>
      <c r="QVU1" s="669"/>
      <c r="QVV1" s="669"/>
      <c r="QVW1" s="669"/>
      <c r="QVX1" s="669"/>
      <c r="QVY1" s="669"/>
      <c r="QVZ1" s="669"/>
      <c r="QWA1" s="669"/>
      <c r="QWB1" s="670"/>
      <c r="QWC1" s="669"/>
      <c r="QWD1" s="669"/>
      <c r="QWE1" s="669"/>
      <c r="QWF1" s="671"/>
      <c r="QWG1" s="550"/>
      <c r="QWH1" s="551"/>
      <c r="QWI1" s="669"/>
      <c r="QWJ1" s="669"/>
      <c r="QWK1" s="669"/>
      <c r="QWL1" s="669"/>
      <c r="QWM1" s="669"/>
      <c r="QWN1" s="669"/>
      <c r="QWO1" s="669"/>
      <c r="QWP1" s="669"/>
      <c r="QWQ1" s="669"/>
      <c r="QWR1" s="669"/>
      <c r="QWS1" s="669"/>
      <c r="QWT1" s="669"/>
      <c r="QWU1" s="669"/>
      <c r="QWV1" s="669"/>
      <c r="QWW1" s="670"/>
      <c r="QWX1" s="669"/>
      <c r="QWY1" s="669"/>
      <c r="QWZ1" s="669"/>
      <c r="QXA1" s="671"/>
      <c r="QXB1" s="550"/>
      <c r="QXC1" s="551"/>
      <c r="QXD1" s="669"/>
      <c r="QXE1" s="669"/>
      <c r="QXF1" s="669"/>
      <c r="QXG1" s="669"/>
      <c r="QXH1" s="669"/>
      <c r="QXI1" s="669"/>
      <c r="QXJ1" s="669"/>
      <c r="QXK1" s="669"/>
      <c r="QXL1" s="669"/>
      <c r="QXM1" s="669"/>
      <c r="QXN1" s="669"/>
      <c r="QXO1" s="669"/>
      <c r="QXP1" s="669"/>
      <c r="QXQ1" s="669"/>
      <c r="QXR1" s="670"/>
      <c r="QXS1" s="669"/>
      <c r="QXT1" s="669"/>
      <c r="QXU1" s="669"/>
      <c r="QXV1" s="671"/>
      <c r="QXW1" s="550"/>
      <c r="QXX1" s="551"/>
      <c r="QXY1" s="669"/>
      <c r="QXZ1" s="669"/>
      <c r="QYA1" s="669"/>
      <c r="QYB1" s="669"/>
      <c r="QYC1" s="669"/>
      <c r="QYD1" s="669"/>
      <c r="QYE1" s="669"/>
      <c r="QYF1" s="669"/>
      <c r="QYG1" s="669"/>
      <c r="QYH1" s="669"/>
      <c r="QYI1" s="669"/>
      <c r="QYJ1" s="669"/>
      <c r="QYK1" s="669"/>
      <c r="QYL1" s="669"/>
      <c r="QYM1" s="670"/>
      <c r="QYN1" s="669"/>
      <c r="QYO1" s="669"/>
      <c r="QYP1" s="669"/>
      <c r="QYQ1" s="671"/>
      <c r="QYR1" s="550"/>
      <c r="QYS1" s="551"/>
      <c r="QYT1" s="669"/>
      <c r="QYU1" s="669"/>
      <c r="QYV1" s="669"/>
      <c r="QYW1" s="669"/>
      <c r="QYX1" s="669"/>
      <c r="QYY1" s="669"/>
      <c r="QYZ1" s="669"/>
      <c r="QZA1" s="669"/>
      <c r="QZB1" s="669"/>
      <c r="QZC1" s="669"/>
      <c r="QZD1" s="669"/>
      <c r="QZE1" s="669"/>
      <c r="QZF1" s="669"/>
      <c r="QZG1" s="669"/>
      <c r="QZH1" s="670"/>
      <c r="QZI1" s="669"/>
      <c r="QZJ1" s="669"/>
      <c r="QZK1" s="669"/>
      <c r="QZL1" s="671"/>
      <c r="QZM1" s="550"/>
      <c r="QZN1" s="551"/>
      <c r="QZO1" s="669"/>
      <c r="QZP1" s="669"/>
      <c r="QZQ1" s="669"/>
      <c r="QZR1" s="669"/>
      <c r="QZS1" s="669"/>
      <c r="QZT1" s="669"/>
      <c r="QZU1" s="669"/>
      <c r="QZV1" s="669"/>
      <c r="QZW1" s="669"/>
      <c r="QZX1" s="669"/>
      <c r="QZY1" s="669"/>
      <c r="QZZ1" s="669"/>
      <c r="RAA1" s="669"/>
      <c r="RAB1" s="669"/>
      <c r="RAC1" s="670"/>
      <c r="RAD1" s="669"/>
      <c r="RAE1" s="669"/>
      <c r="RAF1" s="669"/>
      <c r="RAG1" s="671"/>
      <c r="RAH1" s="550"/>
      <c r="RAI1" s="551"/>
      <c r="RAJ1" s="669"/>
      <c r="RAK1" s="669"/>
      <c r="RAL1" s="669"/>
      <c r="RAM1" s="669"/>
      <c r="RAN1" s="669"/>
      <c r="RAO1" s="669"/>
      <c r="RAP1" s="669"/>
      <c r="RAQ1" s="669"/>
      <c r="RAR1" s="669"/>
      <c r="RAS1" s="669"/>
      <c r="RAT1" s="669"/>
      <c r="RAU1" s="669"/>
      <c r="RAV1" s="669"/>
      <c r="RAW1" s="669"/>
      <c r="RAX1" s="670"/>
      <c r="RAY1" s="669"/>
      <c r="RAZ1" s="669"/>
      <c r="RBA1" s="669"/>
      <c r="RBB1" s="671"/>
      <c r="RBC1" s="550"/>
      <c r="RBD1" s="551"/>
      <c r="RBE1" s="669"/>
      <c r="RBF1" s="669"/>
      <c r="RBG1" s="669"/>
      <c r="RBH1" s="669"/>
      <c r="RBI1" s="669"/>
      <c r="RBJ1" s="669"/>
      <c r="RBK1" s="669"/>
      <c r="RBL1" s="669"/>
      <c r="RBM1" s="669"/>
      <c r="RBN1" s="669"/>
      <c r="RBO1" s="669"/>
      <c r="RBP1" s="669"/>
      <c r="RBQ1" s="669"/>
      <c r="RBR1" s="669"/>
      <c r="RBS1" s="670"/>
      <c r="RBT1" s="669"/>
      <c r="RBU1" s="669"/>
      <c r="RBV1" s="669"/>
      <c r="RBW1" s="671"/>
      <c r="RBX1" s="550"/>
      <c r="RBY1" s="551"/>
      <c r="RBZ1" s="669"/>
      <c r="RCA1" s="669"/>
      <c r="RCB1" s="669"/>
      <c r="RCC1" s="669"/>
      <c r="RCD1" s="669"/>
      <c r="RCE1" s="669"/>
      <c r="RCF1" s="669"/>
      <c r="RCG1" s="669"/>
      <c r="RCH1" s="669"/>
      <c r="RCI1" s="669"/>
      <c r="RCJ1" s="669"/>
      <c r="RCK1" s="669"/>
      <c r="RCL1" s="669"/>
      <c r="RCM1" s="669"/>
      <c r="RCN1" s="670"/>
      <c r="RCO1" s="669"/>
      <c r="RCP1" s="669"/>
      <c r="RCQ1" s="669"/>
      <c r="RCR1" s="671"/>
      <c r="RCS1" s="550"/>
      <c r="RCT1" s="551"/>
      <c r="RCU1" s="669"/>
      <c r="RCV1" s="669"/>
      <c r="RCW1" s="669"/>
      <c r="RCX1" s="669"/>
      <c r="RCY1" s="669"/>
      <c r="RCZ1" s="669"/>
      <c r="RDA1" s="669"/>
      <c r="RDB1" s="669"/>
      <c r="RDC1" s="669"/>
      <c r="RDD1" s="669"/>
      <c r="RDE1" s="669"/>
      <c r="RDF1" s="669"/>
      <c r="RDG1" s="669"/>
      <c r="RDH1" s="669"/>
      <c r="RDI1" s="670"/>
      <c r="RDJ1" s="669"/>
      <c r="RDK1" s="669"/>
      <c r="RDL1" s="669"/>
      <c r="RDM1" s="671"/>
      <c r="RDN1" s="550"/>
      <c r="RDO1" s="551"/>
      <c r="RDP1" s="669"/>
      <c r="RDQ1" s="669"/>
      <c r="RDR1" s="669"/>
      <c r="RDS1" s="669"/>
      <c r="RDT1" s="669"/>
      <c r="RDU1" s="669"/>
      <c r="RDV1" s="669"/>
      <c r="RDW1" s="669"/>
      <c r="RDX1" s="669"/>
      <c r="RDY1" s="669"/>
      <c r="RDZ1" s="669"/>
      <c r="REA1" s="669"/>
      <c r="REB1" s="669"/>
      <c r="REC1" s="669"/>
      <c r="RED1" s="670"/>
      <c r="REE1" s="669"/>
      <c r="REF1" s="669"/>
      <c r="REG1" s="669"/>
      <c r="REH1" s="671"/>
      <c r="REI1" s="550"/>
      <c r="REJ1" s="551"/>
      <c r="REK1" s="669"/>
      <c r="REL1" s="669"/>
      <c r="REM1" s="669"/>
      <c r="REN1" s="669"/>
      <c r="REO1" s="669"/>
      <c r="REP1" s="669"/>
      <c r="REQ1" s="669"/>
      <c r="RER1" s="669"/>
      <c r="RES1" s="669"/>
      <c r="RET1" s="669"/>
      <c r="REU1" s="669"/>
      <c r="REV1" s="669"/>
      <c r="REW1" s="669"/>
      <c r="REX1" s="669"/>
      <c r="REY1" s="670"/>
      <c r="REZ1" s="669"/>
      <c r="RFA1" s="669"/>
      <c r="RFB1" s="669"/>
      <c r="RFC1" s="671"/>
      <c r="RFD1" s="550"/>
      <c r="RFE1" s="551"/>
      <c r="RFF1" s="669"/>
      <c r="RFG1" s="669"/>
      <c r="RFH1" s="669"/>
      <c r="RFI1" s="669"/>
      <c r="RFJ1" s="669"/>
      <c r="RFK1" s="669"/>
      <c r="RFL1" s="669"/>
      <c r="RFM1" s="669"/>
      <c r="RFN1" s="669"/>
      <c r="RFO1" s="669"/>
      <c r="RFP1" s="669"/>
      <c r="RFQ1" s="669"/>
      <c r="RFR1" s="669"/>
      <c r="RFS1" s="669"/>
      <c r="RFT1" s="670"/>
      <c r="RFU1" s="669"/>
      <c r="RFV1" s="669"/>
      <c r="RFW1" s="669"/>
      <c r="RFX1" s="671"/>
      <c r="RFY1" s="550"/>
      <c r="RFZ1" s="551"/>
      <c r="RGA1" s="669"/>
      <c r="RGB1" s="669"/>
      <c r="RGC1" s="669"/>
      <c r="RGD1" s="669"/>
      <c r="RGE1" s="669"/>
      <c r="RGF1" s="669"/>
      <c r="RGG1" s="669"/>
      <c r="RGH1" s="669"/>
      <c r="RGI1" s="669"/>
      <c r="RGJ1" s="669"/>
      <c r="RGK1" s="669"/>
      <c r="RGL1" s="669"/>
      <c r="RGM1" s="669"/>
      <c r="RGN1" s="669"/>
      <c r="RGO1" s="670"/>
      <c r="RGP1" s="669"/>
      <c r="RGQ1" s="669"/>
      <c r="RGR1" s="669"/>
      <c r="RGS1" s="671"/>
      <c r="RGT1" s="550"/>
      <c r="RGU1" s="551"/>
      <c r="RGV1" s="669"/>
      <c r="RGW1" s="669"/>
      <c r="RGX1" s="669"/>
      <c r="RGY1" s="669"/>
      <c r="RGZ1" s="669"/>
      <c r="RHA1" s="669"/>
      <c r="RHB1" s="669"/>
      <c r="RHC1" s="669"/>
      <c r="RHD1" s="669"/>
      <c r="RHE1" s="669"/>
      <c r="RHF1" s="669"/>
      <c r="RHG1" s="669"/>
      <c r="RHH1" s="669"/>
      <c r="RHI1" s="669"/>
      <c r="RHJ1" s="670"/>
      <c r="RHK1" s="669"/>
      <c r="RHL1" s="669"/>
      <c r="RHM1" s="669"/>
      <c r="RHN1" s="671"/>
      <c r="RHO1" s="550"/>
      <c r="RHP1" s="551"/>
      <c r="RHQ1" s="669"/>
      <c r="RHR1" s="669"/>
      <c r="RHS1" s="669"/>
      <c r="RHT1" s="669"/>
      <c r="RHU1" s="669"/>
      <c r="RHV1" s="669"/>
      <c r="RHW1" s="669"/>
      <c r="RHX1" s="669"/>
      <c r="RHY1" s="669"/>
      <c r="RHZ1" s="669"/>
      <c r="RIA1" s="669"/>
      <c r="RIB1" s="669"/>
      <c r="RIC1" s="669"/>
      <c r="RID1" s="669"/>
      <c r="RIE1" s="670"/>
      <c r="RIF1" s="669"/>
      <c r="RIG1" s="669"/>
      <c r="RIH1" s="669"/>
      <c r="RII1" s="671"/>
      <c r="RIJ1" s="550"/>
      <c r="RIK1" s="551"/>
      <c r="RIL1" s="669"/>
      <c r="RIM1" s="669"/>
      <c r="RIN1" s="669"/>
      <c r="RIO1" s="669"/>
      <c r="RIP1" s="669"/>
      <c r="RIQ1" s="669"/>
      <c r="RIR1" s="669"/>
      <c r="RIS1" s="669"/>
      <c r="RIT1" s="669"/>
      <c r="RIU1" s="669"/>
      <c r="RIV1" s="669"/>
      <c r="RIW1" s="669"/>
      <c r="RIX1" s="669"/>
      <c r="RIY1" s="669"/>
      <c r="RIZ1" s="670"/>
      <c r="RJA1" s="669"/>
      <c r="RJB1" s="669"/>
      <c r="RJC1" s="669"/>
      <c r="RJD1" s="671"/>
      <c r="RJE1" s="550"/>
      <c r="RJF1" s="551"/>
      <c r="RJG1" s="669"/>
      <c r="RJH1" s="669"/>
      <c r="RJI1" s="669"/>
      <c r="RJJ1" s="669"/>
      <c r="RJK1" s="669"/>
      <c r="RJL1" s="669"/>
      <c r="RJM1" s="669"/>
      <c r="RJN1" s="669"/>
      <c r="RJO1" s="669"/>
      <c r="RJP1" s="669"/>
      <c r="RJQ1" s="669"/>
      <c r="RJR1" s="669"/>
      <c r="RJS1" s="669"/>
      <c r="RJT1" s="669"/>
      <c r="RJU1" s="670"/>
      <c r="RJV1" s="669"/>
      <c r="RJW1" s="669"/>
      <c r="RJX1" s="669"/>
      <c r="RJY1" s="671"/>
      <c r="RJZ1" s="550"/>
      <c r="RKA1" s="551"/>
      <c r="RKB1" s="669"/>
      <c r="RKC1" s="669"/>
      <c r="RKD1" s="669"/>
      <c r="RKE1" s="669"/>
      <c r="RKF1" s="669"/>
      <c r="RKG1" s="669"/>
      <c r="RKH1" s="669"/>
      <c r="RKI1" s="669"/>
      <c r="RKJ1" s="669"/>
      <c r="RKK1" s="669"/>
      <c r="RKL1" s="669"/>
      <c r="RKM1" s="669"/>
      <c r="RKN1" s="669"/>
      <c r="RKO1" s="669"/>
      <c r="RKP1" s="670"/>
      <c r="RKQ1" s="669"/>
      <c r="RKR1" s="669"/>
      <c r="RKS1" s="669"/>
      <c r="RKT1" s="671"/>
      <c r="RKU1" s="550"/>
      <c r="RKV1" s="551"/>
      <c r="RKW1" s="669"/>
      <c r="RKX1" s="669"/>
      <c r="RKY1" s="669"/>
      <c r="RKZ1" s="669"/>
      <c r="RLA1" s="669"/>
      <c r="RLB1" s="669"/>
      <c r="RLC1" s="669"/>
      <c r="RLD1" s="669"/>
      <c r="RLE1" s="669"/>
      <c r="RLF1" s="669"/>
      <c r="RLG1" s="669"/>
      <c r="RLH1" s="669"/>
      <c r="RLI1" s="669"/>
      <c r="RLJ1" s="669"/>
      <c r="RLK1" s="670"/>
      <c r="RLL1" s="669"/>
      <c r="RLM1" s="669"/>
      <c r="RLN1" s="669"/>
      <c r="RLO1" s="671"/>
      <c r="RLP1" s="550"/>
      <c r="RLQ1" s="551"/>
      <c r="RLR1" s="669"/>
      <c r="RLS1" s="669"/>
      <c r="RLT1" s="669"/>
      <c r="RLU1" s="669"/>
      <c r="RLV1" s="669"/>
      <c r="RLW1" s="669"/>
      <c r="RLX1" s="669"/>
      <c r="RLY1" s="669"/>
      <c r="RLZ1" s="669"/>
      <c r="RMA1" s="669"/>
      <c r="RMB1" s="669"/>
      <c r="RMC1" s="669"/>
      <c r="RMD1" s="669"/>
      <c r="RME1" s="669"/>
      <c r="RMF1" s="670"/>
      <c r="RMG1" s="669"/>
      <c r="RMH1" s="669"/>
      <c r="RMI1" s="669"/>
      <c r="RMJ1" s="671"/>
      <c r="RMK1" s="550"/>
      <c r="RML1" s="551"/>
      <c r="RMM1" s="669"/>
      <c r="RMN1" s="669"/>
      <c r="RMO1" s="669"/>
      <c r="RMP1" s="669"/>
      <c r="RMQ1" s="669"/>
      <c r="RMR1" s="669"/>
      <c r="RMS1" s="669"/>
      <c r="RMT1" s="669"/>
      <c r="RMU1" s="669"/>
      <c r="RMV1" s="669"/>
      <c r="RMW1" s="669"/>
      <c r="RMX1" s="669"/>
      <c r="RMY1" s="669"/>
      <c r="RMZ1" s="669"/>
      <c r="RNA1" s="670"/>
      <c r="RNB1" s="669"/>
      <c r="RNC1" s="669"/>
      <c r="RND1" s="669"/>
      <c r="RNE1" s="671"/>
      <c r="RNF1" s="550"/>
      <c r="RNG1" s="551"/>
      <c r="RNH1" s="669"/>
      <c r="RNI1" s="669"/>
      <c r="RNJ1" s="669"/>
      <c r="RNK1" s="669"/>
      <c r="RNL1" s="669"/>
      <c r="RNM1" s="669"/>
      <c r="RNN1" s="669"/>
      <c r="RNO1" s="669"/>
      <c r="RNP1" s="669"/>
      <c r="RNQ1" s="669"/>
      <c r="RNR1" s="669"/>
      <c r="RNS1" s="669"/>
      <c r="RNT1" s="669"/>
      <c r="RNU1" s="669"/>
      <c r="RNV1" s="670"/>
      <c r="RNW1" s="669"/>
      <c r="RNX1" s="669"/>
      <c r="RNY1" s="669"/>
      <c r="RNZ1" s="671"/>
      <c r="ROA1" s="550"/>
      <c r="ROB1" s="551"/>
      <c r="ROC1" s="669"/>
      <c r="ROD1" s="669"/>
      <c r="ROE1" s="669"/>
      <c r="ROF1" s="669"/>
      <c r="ROG1" s="669"/>
      <c r="ROH1" s="669"/>
      <c r="ROI1" s="669"/>
      <c r="ROJ1" s="669"/>
      <c r="ROK1" s="669"/>
      <c r="ROL1" s="669"/>
      <c r="ROM1" s="669"/>
      <c r="RON1" s="669"/>
      <c r="ROO1" s="669"/>
      <c r="ROP1" s="669"/>
      <c r="ROQ1" s="670"/>
      <c r="ROR1" s="669"/>
      <c r="ROS1" s="669"/>
      <c r="ROT1" s="669"/>
      <c r="ROU1" s="671"/>
      <c r="ROV1" s="550"/>
      <c r="ROW1" s="551"/>
      <c r="ROX1" s="669"/>
      <c r="ROY1" s="669"/>
      <c r="ROZ1" s="669"/>
      <c r="RPA1" s="669"/>
      <c r="RPB1" s="669"/>
      <c r="RPC1" s="669"/>
      <c r="RPD1" s="669"/>
      <c r="RPE1" s="669"/>
      <c r="RPF1" s="669"/>
      <c r="RPG1" s="669"/>
      <c r="RPH1" s="669"/>
      <c r="RPI1" s="669"/>
      <c r="RPJ1" s="669"/>
      <c r="RPK1" s="669"/>
      <c r="RPL1" s="670"/>
      <c r="RPM1" s="669"/>
      <c r="RPN1" s="669"/>
      <c r="RPO1" s="669"/>
      <c r="RPP1" s="671"/>
      <c r="RPQ1" s="550"/>
      <c r="RPR1" s="551"/>
      <c r="RPS1" s="669"/>
      <c r="RPT1" s="669"/>
      <c r="RPU1" s="669"/>
      <c r="RPV1" s="669"/>
      <c r="RPW1" s="669"/>
      <c r="RPX1" s="669"/>
      <c r="RPY1" s="669"/>
      <c r="RPZ1" s="669"/>
      <c r="RQA1" s="669"/>
      <c r="RQB1" s="669"/>
      <c r="RQC1" s="669"/>
      <c r="RQD1" s="669"/>
      <c r="RQE1" s="669"/>
      <c r="RQF1" s="669"/>
      <c r="RQG1" s="670"/>
      <c r="RQH1" s="669"/>
      <c r="RQI1" s="669"/>
      <c r="RQJ1" s="669"/>
      <c r="RQK1" s="671"/>
      <c r="RQL1" s="550"/>
      <c r="RQM1" s="551"/>
      <c r="RQN1" s="669"/>
      <c r="RQO1" s="669"/>
      <c r="RQP1" s="669"/>
      <c r="RQQ1" s="669"/>
      <c r="RQR1" s="669"/>
      <c r="RQS1" s="669"/>
      <c r="RQT1" s="669"/>
      <c r="RQU1" s="669"/>
      <c r="RQV1" s="669"/>
      <c r="RQW1" s="669"/>
      <c r="RQX1" s="669"/>
      <c r="RQY1" s="669"/>
      <c r="RQZ1" s="669"/>
      <c r="RRA1" s="669"/>
      <c r="RRB1" s="670"/>
      <c r="RRC1" s="669"/>
      <c r="RRD1" s="669"/>
      <c r="RRE1" s="669"/>
      <c r="RRF1" s="671"/>
      <c r="RRG1" s="550"/>
      <c r="RRH1" s="551"/>
      <c r="RRI1" s="669"/>
      <c r="RRJ1" s="669"/>
      <c r="RRK1" s="669"/>
      <c r="RRL1" s="669"/>
      <c r="RRM1" s="669"/>
      <c r="RRN1" s="669"/>
      <c r="RRO1" s="669"/>
      <c r="RRP1" s="669"/>
      <c r="RRQ1" s="669"/>
      <c r="RRR1" s="669"/>
      <c r="RRS1" s="669"/>
      <c r="RRT1" s="669"/>
      <c r="RRU1" s="669"/>
      <c r="RRV1" s="669"/>
      <c r="RRW1" s="670"/>
      <c r="RRX1" s="669"/>
      <c r="RRY1" s="669"/>
      <c r="RRZ1" s="669"/>
      <c r="RSA1" s="671"/>
      <c r="RSB1" s="550"/>
      <c r="RSC1" s="551"/>
      <c r="RSD1" s="669"/>
      <c r="RSE1" s="669"/>
      <c r="RSF1" s="669"/>
      <c r="RSG1" s="669"/>
      <c r="RSH1" s="669"/>
      <c r="RSI1" s="669"/>
      <c r="RSJ1" s="669"/>
      <c r="RSK1" s="669"/>
      <c r="RSL1" s="669"/>
      <c r="RSM1" s="669"/>
      <c r="RSN1" s="669"/>
      <c r="RSO1" s="669"/>
      <c r="RSP1" s="669"/>
      <c r="RSQ1" s="669"/>
      <c r="RSR1" s="670"/>
      <c r="RSS1" s="669"/>
      <c r="RST1" s="669"/>
      <c r="RSU1" s="669"/>
      <c r="RSV1" s="671"/>
      <c r="RSW1" s="550"/>
      <c r="RSX1" s="551"/>
      <c r="RSY1" s="669"/>
      <c r="RSZ1" s="669"/>
      <c r="RTA1" s="669"/>
      <c r="RTB1" s="669"/>
      <c r="RTC1" s="669"/>
      <c r="RTD1" s="669"/>
      <c r="RTE1" s="669"/>
      <c r="RTF1" s="669"/>
      <c r="RTG1" s="669"/>
      <c r="RTH1" s="669"/>
      <c r="RTI1" s="669"/>
      <c r="RTJ1" s="669"/>
      <c r="RTK1" s="669"/>
      <c r="RTL1" s="669"/>
      <c r="RTM1" s="670"/>
      <c r="RTN1" s="669"/>
      <c r="RTO1" s="669"/>
      <c r="RTP1" s="669"/>
      <c r="RTQ1" s="671"/>
      <c r="RTR1" s="550"/>
      <c r="RTS1" s="551"/>
      <c r="RTT1" s="669"/>
      <c r="RTU1" s="669"/>
      <c r="RTV1" s="669"/>
      <c r="RTW1" s="669"/>
      <c r="RTX1" s="669"/>
      <c r="RTY1" s="669"/>
      <c r="RTZ1" s="669"/>
      <c r="RUA1" s="669"/>
      <c r="RUB1" s="669"/>
      <c r="RUC1" s="669"/>
      <c r="RUD1" s="669"/>
      <c r="RUE1" s="669"/>
      <c r="RUF1" s="669"/>
      <c r="RUG1" s="669"/>
      <c r="RUH1" s="670"/>
      <c r="RUI1" s="669"/>
      <c r="RUJ1" s="669"/>
      <c r="RUK1" s="669"/>
      <c r="RUL1" s="671"/>
      <c r="RUM1" s="550"/>
      <c r="RUN1" s="551"/>
      <c r="RUO1" s="669"/>
      <c r="RUP1" s="669"/>
      <c r="RUQ1" s="669"/>
      <c r="RUR1" s="669"/>
      <c r="RUS1" s="669"/>
      <c r="RUT1" s="669"/>
      <c r="RUU1" s="669"/>
      <c r="RUV1" s="669"/>
      <c r="RUW1" s="669"/>
      <c r="RUX1" s="669"/>
      <c r="RUY1" s="669"/>
      <c r="RUZ1" s="669"/>
      <c r="RVA1" s="669"/>
      <c r="RVB1" s="669"/>
      <c r="RVC1" s="670"/>
      <c r="RVD1" s="669"/>
      <c r="RVE1" s="669"/>
      <c r="RVF1" s="669"/>
      <c r="RVG1" s="671"/>
      <c r="RVH1" s="550"/>
      <c r="RVI1" s="551"/>
      <c r="RVJ1" s="669"/>
      <c r="RVK1" s="669"/>
      <c r="RVL1" s="669"/>
      <c r="RVM1" s="669"/>
      <c r="RVN1" s="669"/>
      <c r="RVO1" s="669"/>
      <c r="RVP1" s="669"/>
      <c r="RVQ1" s="669"/>
      <c r="RVR1" s="669"/>
      <c r="RVS1" s="669"/>
      <c r="RVT1" s="669"/>
      <c r="RVU1" s="669"/>
      <c r="RVV1" s="669"/>
      <c r="RVW1" s="669"/>
      <c r="RVX1" s="670"/>
      <c r="RVY1" s="669"/>
      <c r="RVZ1" s="669"/>
      <c r="RWA1" s="669"/>
      <c r="RWB1" s="671"/>
      <c r="RWC1" s="550"/>
      <c r="RWD1" s="551"/>
      <c r="RWE1" s="669"/>
      <c r="RWF1" s="669"/>
      <c r="RWG1" s="669"/>
      <c r="RWH1" s="669"/>
      <c r="RWI1" s="669"/>
      <c r="RWJ1" s="669"/>
      <c r="RWK1" s="669"/>
      <c r="RWL1" s="669"/>
      <c r="RWM1" s="669"/>
      <c r="RWN1" s="669"/>
      <c r="RWO1" s="669"/>
      <c r="RWP1" s="669"/>
      <c r="RWQ1" s="669"/>
      <c r="RWR1" s="669"/>
      <c r="RWS1" s="670"/>
      <c r="RWT1" s="669"/>
      <c r="RWU1" s="669"/>
      <c r="RWV1" s="669"/>
      <c r="RWW1" s="671"/>
      <c r="RWX1" s="550"/>
      <c r="RWY1" s="551"/>
      <c r="RWZ1" s="669"/>
      <c r="RXA1" s="669"/>
      <c r="RXB1" s="669"/>
      <c r="RXC1" s="669"/>
      <c r="RXD1" s="669"/>
      <c r="RXE1" s="669"/>
      <c r="RXF1" s="669"/>
      <c r="RXG1" s="669"/>
      <c r="RXH1" s="669"/>
      <c r="RXI1" s="669"/>
      <c r="RXJ1" s="669"/>
      <c r="RXK1" s="669"/>
      <c r="RXL1" s="669"/>
      <c r="RXM1" s="669"/>
      <c r="RXN1" s="670"/>
      <c r="RXO1" s="669"/>
      <c r="RXP1" s="669"/>
      <c r="RXQ1" s="669"/>
      <c r="RXR1" s="671"/>
      <c r="RXS1" s="550"/>
      <c r="RXT1" s="551"/>
      <c r="RXU1" s="669"/>
      <c r="RXV1" s="669"/>
      <c r="RXW1" s="669"/>
      <c r="RXX1" s="669"/>
      <c r="RXY1" s="669"/>
      <c r="RXZ1" s="669"/>
      <c r="RYA1" s="669"/>
      <c r="RYB1" s="669"/>
      <c r="RYC1" s="669"/>
      <c r="RYD1" s="669"/>
      <c r="RYE1" s="669"/>
      <c r="RYF1" s="669"/>
      <c r="RYG1" s="669"/>
      <c r="RYH1" s="669"/>
      <c r="RYI1" s="670"/>
      <c r="RYJ1" s="669"/>
      <c r="RYK1" s="669"/>
      <c r="RYL1" s="669"/>
      <c r="RYM1" s="671"/>
      <c r="RYN1" s="550"/>
      <c r="RYO1" s="551"/>
      <c r="RYP1" s="669"/>
      <c r="RYQ1" s="669"/>
      <c r="RYR1" s="669"/>
      <c r="RYS1" s="669"/>
      <c r="RYT1" s="669"/>
      <c r="RYU1" s="669"/>
      <c r="RYV1" s="669"/>
      <c r="RYW1" s="669"/>
      <c r="RYX1" s="669"/>
      <c r="RYY1" s="669"/>
      <c r="RYZ1" s="669"/>
      <c r="RZA1" s="669"/>
      <c r="RZB1" s="669"/>
      <c r="RZC1" s="669"/>
      <c r="RZD1" s="670"/>
      <c r="RZE1" s="669"/>
      <c r="RZF1" s="669"/>
      <c r="RZG1" s="669"/>
      <c r="RZH1" s="671"/>
      <c r="RZI1" s="550"/>
      <c r="RZJ1" s="551"/>
      <c r="RZK1" s="669"/>
      <c r="RZL1" s="669"/>
      <c r="RZM1" s="669"/>
      <c r="RZN1" s="669"/>
      <c r="RZO1" s="669"/>
      <c r="RZP1" s="669"/>
      <c r="RZQ1" s="669"/>
      <c r="RZR1" s="669"/>
      <c r="RZS1" s="669"/>
      <c r="RZT1" s="669"/>
      <c r="RZU1" s="669"/>
      <c r="RZV1" s="669"/>
      <c r="RZW1" s="669"/>
      <c r="RZX1" s="669"/>
      <c r="RZY1" s="670"/>
      <c r="RZZ1" s="669"/>
      <c r="SAA1" s="669"/>
      <c r="SAB1" s="669"/>
      <c r="SAC1" s="671"/>
      <c r="SAD1" s="550"/>
      <c r="SAE1" s="551"/>
      <c r="SAF1" s="669"/>
      <c r="SAG1" s="669"/>
      <c r="SAH1" s="669"/>
      <c r="SAI1" s="669"/>
      <c r="SAJ1" s="669"/>
      <c r="SAK1" s="669"/>
      <c r="SAL1" s="669"/>
      <c r="SAM1" s="669"/>
      <c r="SAN1" s="669"/>
      <c r="SAO1" s="669"/>
      <c r="SAP1" s="669"/>
      <c r="SAQ1" s="669"/>
      <c r="SAR1" s="669"/>
      <c r="SAS1" s="669"/>
      <c r="SAT1" s="670"/>
      <c r="SAU1" s="669"/>
      <c r="SAV1" s="669"/>
      <c r="SAW1" s="669"/>
      <c r="SAX1" s="671"/>
      <c r="SAY1" s="550"/>
      <c r="SAZ1" s="551"/>
      <c r="SBA1" s="669"/>
      <c r="SBB1" s="669"/>
      <c r="SBC1" s="669"/>
      <c r="SBD1" s="669"/>
      <c r="SBE1" s="669"/>
      <c r="SBF1" s="669"/>
      <c r="SBG1" s="669"/>
      <c r="SBH1" s="669"/>
      <c r="SBI1" s="669"/>
      <c r="SBJ1" s="669"/>
      <c r="SBK1" s="669"/>
      <c r="SBL1" s="669"/>
      <c r="SBM1" s="669"/>
      <c r="SBN1" s="669"/>
      <c r="SBO1" s="670"/>
      <c r="SBP1" s="669"/>
      <c r="SBQ1" s="669"/>
      <c r="SBR1" s="669"/>
      <c r="SBS1" s="671"/>
      <c r="SBT1" s="550"/>
      <c r="SBU1" s="551"/>
      <c r="SBV1" s="669"/>
      <c r="SBW1" s="669"/>
      <c r="SBX1" s="669"/>
      <c r="SBY1" s="669"/>
      <c r="SBZ1" s="669"/>
      <c r="SCA1" s="669"/>
      <c r="SCB1" s="669"/>
      <c r="SCC1" s="669"/>
      <c r="SCD1" s="669"/>
      <c r="SCE1" s="669"/>
      <c r="SCF1" s="669"/>
      <c r="SCG1" s="669"/>
      <c r="SCH1" s="669"/>
      <c r="SCI1" s="669"/>
      <c r="SCJ1" s="670"/>
      <c r="SCK1" s="669"/>
      <c r="SCL1" s="669"/>
      <c r="SCM1" s="669"/>
      <c r="SCN1" s="671"/>
      <c r="SCO1" s="550"/>
      <c r="SCP1" s="551"/>
      <c r="SCQ1" s="669"/>
      <c r="SCR1" s="669"/>
      <c r="SCS1" s="669"/>
      <c r="SCT1" s="669"/>
      <c r="SCU1" s="669"/>
      <c r="SCV1" s="669"/>
      <c r="SCW1" s="669"/>
      <c r="SCX1" s="669"/>
      <c r="SCY1" s="669"/>
      <c r="SCZ1" s="669"/>
      <c r="SDA1" s="669"/>
      <c r="SDB1" s="669"/>
      <c r="SDC1" s="669"/>
      <c r="SDD1" s="669"/>
      <c r="SDE1" s="670"/>
      <c r="SDF1" s="669"/>
      <c r="SDG1" s="669"/>
      <c r="SDH1" s="669"/>
      <c r="SDI1" s="671"/>
      <c r="SDJ1" s="550"/>
      <c r="SDK1" s="551"/>
      <c r="SDL1" s="669"/>
      <c r="SDM1" s="669"/>
      <c r="SDN1" s="669"/>
      <c r="SDO1" s="669"/>
      <c r="SDP1" s="669"/>
      <c r="SDQ1" s="669"/>
      <c r="SDR1" s="669"/>
      <c r="SDS1" s="669"/>
      <c r="SDT1" s="669"/>
      <c r="SDU1" s="669"/>
      <c r="SDV1" s="669"/>
      <c r="SDW1" s="669"/>
      <c r="SDX1" s="669"/>
      <c r="SDY1" s="669"/>
      <c r="SDZ1" s="670"/>
      <c r="SEA1" s="669"/>
      <c r="SEB1" s="669"/>
      <c r="SEC1" s="669"/>
      <c r="SED1" s="671"/>
      <c r="SEE1" s="550"/>
      <c r="SEF1" s="551"/>
      <c r="SEG1" s="669"/>
      <c r="SEH1" s="669"/>
      <c r="SEI1" s="669"/>
      <c r="SEJ1" s="669"/>
      <c r="SEK1" s="669"/>
      <c r="SEL1" s="669"/>
      <c r="SEM1" s="669"/>
      <c r="SEN1" s="669"/>
      <c r="SEO1" s="669"/>
      <c r="SEP1" s="669"/>
      <c r="SEQ1" s="669"/>
      <c r="SER1" s="669"/>
      <c r="SES1" s="669"/>
      <c r="SET1" s="669"/>
      <c r="SEU1" s="670"/>
      <c r="SEV1" s="669"/>
      <c r="SEW1" s="669"/>
      <c r="SEX1" s="669"/>
      <c r="SEY1" s="671"/>
      <c r="SEZ1" s="550"/>
      <c r="SFA1" s="551"/>
      <c r="SFB1" s="669"/>
      <c r="SFC1" s="669"/>
      <c r="SFD1" s="669"/>
      <c r="SFE1" s="669"/>
      <c r="SFF1" s="669"/>
      <c r="SFG1" s="669"/>
      <c r="SFH1" s="669"/>
      <c r="SFI1" s="669"/>
      <c r="SFJ1" s="669"/>
      <c r="SFK1" s="669"/>
      <c r="SFL1" s="669"/>
      <c r="SFM1" s="669"/>
      <c r="SFN1" s="669"/>
      <c r="SFO1" s="669"/>
      <c r="SFP1" s="670"/>
      <c r="SFQ1" s="669"/>
      <c r="SFR1" s="669"/>
      <c r="SFS1" s="669"/>
      <c r="SFT1" s="671"/>
      <c r="SFU1" s="550"/>
      <c r="SFV1" s="551"/>
      <c r="SFW1" s="669"/>
      <c r="SFX1" s="669"/>
      <c r="SFY1" s="669"/>
      <c r="SFZ1" s="669"/>
      <c r="SGA1" s="669"/>
      <c r="SGB1" s="669"/>
      <c r="SGC1" s="669"/>
      <c r="SGD1" s="669"/>
      <c r="SGE1" s="669"/>
      <c r="SGF1" s="669"/>
      <c r="SGG1" s="669"/>
      <c r="SGH1" s="669"/>
      <c r="SGI1" s="669"/>
      <c r="SGJ1" s="669"/>
      <c r="SGK1" s="670"/>
      <c r="SGL1" s="669"/>
      <c r="SGM1" s="669"/>
      <c r="SGN1" s="669"/>
      <c r="SGO1" s="671"/>
      <c r="SGP1" s="550"/>
      <c r="SGQ1" s="551"/>
      <c r="SGR1" s="669"/>
      <c r="SGS1" s="669"/>
      <c r="SGT1" s="669"/>
      <c r="SGU1" s="669"/>
      <c r="SGV1" s="669"/>
      <c r="SGW1" s="669"/>
      <c r="SGX1" s="669"/>
      <c r="SGY1" s="669"/>
      <c r="SGZ1" s="669"/>
      <c r="SHA1" s="669"/>
      <c r="SHB1" s="669"/>
      <c r="SHC1" s="669"/>
      <c r="SHD1" s="669"/>
      <c r="SHE1" s="669"/>
      <c r="SHF1" s="670"/>
      <c r="SHG1" s="669"/>
      <c r="SHH1" s="669"/>
      <c r="SHI1" s="669"/>
      <c r="SHJ1" s="671"/>
      <c r="SHK1" s="550"/>
      <c r="SHL1" s="551"/>
      <c r="SHM1" s="669"/>
      <c r="SHN1" s="669"/>
      <c r="SHO1" s="669"/>
      <c r="SHP1" s="669"/>
      <c r="SHQ1" s="669"/>
      <c r="SHR1" s="669"/>
      <c r="SHS1" s="669"/>
      <c r="SHT1" s="669"/>
      <c r="SHU1" s="669"/>
      <c r="SHV1" s="669"/>
      <c r="SHW1" s="669"/>
      <c r="SHX1" s="669"/>
      <c r="SHY1" s="669"/>
      <c r="SHZ1" s="669"/>
      <c r="SIA1" s="670"/>
      <c r="SIB1" s="669"/>
      <c r="SIC1" s="669"/>
      <c r="SID1" s="669"/>
      <c r="SIE1" s="671"/>
      <c r="SIF1" s="550"/>
      <c r="SIG1" s="551"/>
      <c r="SIH1" s="669"/>
      <c r="SII1" s="669"/>
      <c r="SIJ1" s="669"/>
      <c r="SIK1" s="669"/>
      <c r="SIL1" s="669"/>
      <c r="SIM1" s="669"/>
      <c r="SIN1" s="669"/>
      <c r="SIO1" s="669"/>
      <c r="SIP1" s="669"/>
      <c r="SIQ1" s="669"/>
      <c r="SIR1" s="669"/>
      <c r="SIS1" s="669"/>
      <c r="SIT1" s="669"/>
      <c r="SIU1" s="669"/>
      <c r="SIV1" s="670"/>
      <c r="SIW1" s="669"/>
      <c r="SIX1" s="669"/>
      <c r="SIY1" s="669"/>
      <c r="SIZ1" s="671"/>
      <c r="SJA1" s="550"/>
      <c r="SJB1" s="551"/>
      <c r="SJC1" s="669"/>
      <c r="SJD1" s="669"/>
      <c r="SJE1" s="669"/>
      <c r="SJF1" s="669"/>
      <c r="SJG1" s="669"/>
      <c r="SJH1" s="669"/>
      <c r="SJI1" s="669"/>
      <c r="SJJ1" s="669"/>
      <c r="SJK1" s="669"/>
      <c r="SJL1" s="669"/>
      <c r="SJM1" s="669"/>
      <c r="SJN1" s="669"/>
      <c r="SJO1" s="669"/>
      <c r="SJP1" s="669"/>
      <c r="SJQ1" s="670"/>
      <c r="SJR1" s="669"/>
      <c r="SJS1" s="669"/>
      <c r="SJT1" s="669"/>
      <c r="SJU1" s="671"/>
      <c r="SJV1" s="550"/>
      <c r="SJW1" s="551"/>
      <c r="SJX1" s="669"/>
      <c r="SJY1" s="669"/>
      <c r="SJZ1" s="669"/>
      <c r="SKA1" s="669"/>
      <c r="SKB1" s="669"/>
      <c r="SKC1" s="669"/>
      <c r="SKD1" s="669"/>
      <c r="SKE1" s="669"/>
      <c r="SKF1" s="669"/>
      <c r="SKG1" s="669"/>
      <c r="SKH1" s="669"/>
      <c r="SKI1" s="669"/>
      <c r="SKJ1" s="669"/>
      <c r="SKK1" s="669"/>
      <c r="SKL1" s="670"/>
      <c r="SKM1" s="669"/>
      <c r="SKN1" s="669"/>
      <c r="SKO1" s="669"/>
      <c r="SKP1" s="671"/>
      <c r="SKQ1" s="550"/>
      <c r="SKR1" s="551"/>
      <c r="SKS1" s="669"/>
      <c r="SKT1" s="669"/>
      <c r="SKU1" s="669"/>
      <c r="SKV1" s="669"/>
      <c r="SKW1" s="669"/>
      <c r="SKX1" s="669"/>
      <c r="SKY1" s="669"/>
      <c r="SKZ1" s="669"/>
      <c r="SLA1" s="669"/>
      <c r="SLB1" s="669"/>
      <c r="SLC1" s="669"/>
      <c r="SLD1" s="669"/>
      <c r="SLE1" s="669"/>
      <c r="SLF1" s="669"/>
      <c r="SLG1" s="670"/>
      <c r="SLH1" s="669"/>
      <c r="SLI1" s="669"/>
      <c r="SLJ1" s="669"/>
      <c r="SLK1" s="671"/>
      <c r="SLL1" s="550"/>
      <c r="SLM1" s="551"/>
      <c r="SLN1" s="669"/>
      <c r="SLO1" s="669"/>
      <c r="SLP1" s="669"/>
      <c r="SLQ1" s="669"/>
      <c r="SLR1" s="669"/>
      <c r="SLS1" s="669"/>
      <c r="SLT1" s="669"/>
      <c r="SLU1" s="669"/>
      <c r="SLV1" s="669"/>
      <c r="SLW1" s="669"/>
      <c r="SLX1" s="669"/>
      <c r="SLY1" s="669"/>
      <c r="SLZ1" s="669"/>
      <c r="SMA1" s="669"/>
      <c r="SMB1" s="670"/>
      <c r="SMC1" s="669"/>
      <c r="SMD1" s="669"/>
      <c r="SME1" s="669"/>
      <c r="SMF1" s="671"/>
      <c r="SMG1" s="550"/>
      <c r="SMH1" s="551"/>
      <c r="SMI1" s="669"/>
      <c r="SMJ1" s="669"/>
      <c r="SMK1" s="669"/>
      <c r="SML1" s="669"/>
      <c r="SMM1" s="669"/>
      <c r="SMN1" s="669"/>
      <c r="SMO1" s="669"/>
      <c r="SMP1" s="669"/>
      <c r="SMQ1" s="669"/>
      <c r="SMR1" s="669"/>
      <c r="SMS1" s="669"/>
      <c r="SMT1" s="669"/>
      <c r="SMU1" s="669"/>
      <c r="SMV1" s="669"/>
      <c r="SMW1" s="670"/>
      <c r="SMX1" s="669"/>
      <c r="SMY1" s="669"/>
      <c r="SMZ1" s="669"/>
      <c r="SNA1" s="671"/>
      <c r="SNB1" s="550"/>
      <c r="SNC1" s="551"/>
      <c r="SND1" s="669"/>
      <c r="SNE1" s="669"/>
      <c r="SNF1" s="669"/>
      <c r="SNG1" s="669"/>
      <c r="SNH1" s="669"/>
      <c r="SNI1" s="669"/>
      <c r="SNJ1" s="669"/>
      <c r="SNK1" s="669"/>
      <c r="SNL1" s="669"/>
      <c r="SNM1" s="669"/>
      <c r="SNN1" s="669"/>
      <c r="SNO1" s="669"/>
      <c r="SNP1" s="669"/>
      <c r="SNQ1" s="669"/>
      <c r="SNR1" s="670"/>
      <c r="SNS1" s="669"/>
      <c r="SNT1" s="669"/>
      <c r="SNU1" s="669"/>
      <c r="SNV1" s="671"/>
      <c r="SNW1" s="550"/>
      <c r="SNX1" s="551"/>
      <c r="SNY1" s="669"/>
      <c r="SNZ1" s="669"/>
      <c r="SOA1" s="669"/>
      <c r="SOB1" s="669"/>
      <c r="SOC1" s="669"/>
      <c r="SOD1" s="669"/>
      <c r="SOE1" s="669"/>
      <c r="SOF1" s="669"/>
      <c r="SOG1" s="669"/>
      <c r="SOH1" s="669"/>
      <c r="SOI1" s="669"/>
      <c r="SOJ1" s="669"/>
      <c r="SOK1" s="669"/>
      <c r="SOL1" s="669"/>
      <c r="SOM1" s="670"/>
      <c r="SON1" s="669"/>
      <c r="SOO1" s="669"/>
      <c r="SOP1" s="669"/>
      <c r="SOQ1" s="671"/>
      <c r="SOR1" s="550"/>
      <c r="SOS1" s="551"/>
      <c r="SOT1" s="669"/>
      <c r="SOU1" s="669"/>
      <c r="SOV1" s="669"/>
      <c r="SOW1" s="669"/>
      <c r="SOX1" s="669"/>
      <c r="SOY1" s="669"/>
      <c r="SOZ1" s="669"/>
      <c r="SPA1" s="669"/>
      <c r="SPB1" s="669"/>
      <c r="SPC1" s="669"/>
      <c r="SPD1" s="669"/>
      <c r="SPE1" s="669"/>
      <c r="SPF1" s="669"/>
      <c r="SPG1" s="669"/>
      <c r="SPH1" s="670"/>
      <c r="SPI1" s="669"/>
      <c r="SPJ1" s="669"/>
      <c r="SPK1" s="669"/>
      <c r="SPL1" s="671"/>
      <c r="SPM1" s="550"/>
      <c r="SPN1" s="551"/>
      <c r="SPO1" s="669"/>
      <c r="SPP1" s="669"/>
      <c r="SPQ1" s="669"/>
      <c r="SPR1" s="669"/>
      <c r="SPS1" s="669"/>
      <c r="SPT1" s="669"/>
      <c r="SPU1" s="669"/>
      <c r="SPV1" s="669"/>
      <c r="SPW1" s="669"/>
      <c r="SPX1" s="669"/>
      <c r="SPY1" s="669"/>
      <c r="SPZ1" s="669"/>
      <c r="SQA1" s="669"/>
      <c r="SQB1" s="669"/>
      <c r="SQC1" s="670"/>
      <c r="SQD1" s="669"/>
      <c r="SQE1" s="669"/>
      <c r="SQF1" s="669"/>
      <c r="SQG1" s="671"/>
      <c r="SQH1" s="550"/>
      <c r="SQI1" s="551"/>
      <c r="SQJ1" s="669"/>
      <c r="SQK1" s="669"/>
      <c r="SQL1" s="669"/>
      <c r="SQM1" s="669"/>
      <c r="SQN1" s="669"/>
      <c r="SQO1" s="669"/>
      <c r="SQP1" s="669"/>
      <c r="SQQ1" s="669"/>
      <c r="SQR1" s="669"/>
      <c r="SQS1" s="669"/>
      <c r="SQT1" s="669"/>
      <c r="SQU1" s="669"/>
      <c r="SQV1" s="669"/>
      <c r="SQW1" s="669"/>
      <c r="SQX1" s="670"/>
      <c r="SQY1" s="669"/>
      <c r="SQZ1" s="669"/>
      <c r="SRA1" s="669"/>
      <c r="SRB1" s="671"/>
      <c r="SRC1" s="550"/>
      <c r="SRD1" s="551"/>
      <c r="SRE1" s="669"/>
      <c r="SRF1" s="669"/>
      <c r="SRG1" s="669"/>
      <c r="SRH1" s="669"/>
      <c r="SRI1" s="669"/>
      <c r="SRJ1" s="669"/>
      <c r="SRK1" s="669"/>
      <c r="SRL1" s="669"/>
      <c r="SRM1" s="669"/>
      <c r="SRN1" s="669"/>
      <c r="SRO1" s="669"/>
      <c r="SRP1" s="669"/>
      <c r="SRQ1" s="669"/>
      <c r="SRR1" s="669"/>
      <c r="SRS1" s="670"/>
      <c r="SRT1" s="669"/>
      <c r="SRU1" s="669"/>
      <c r="SRV1" s="669"/>
      <c r="SRW1" s="671"/>
      <c r="SRX1" s="550"/>
      <c r="SRY1" s="551"/>
      <c r="SRZ1" s="669"/>
      <c r="SSA1" s="669"/>
      <c r="SSB1" s="669"/>
      <c r="SSC1" s="669"/>
      <c r="SSD1" s="669"/>
      <c r="SSE1" s="669"/>
      <c r="SSF1" s="669"/>
      <c r="SSG1" s="669"/>
      <c r="SSH1" s="669"/>
      <c r="SSI1" s="669"/>
      <c r="SSJ1" s="669"/>
      <c r="SSK1" s="669"/>
      <c r="SSL1" s="669"/>
      <c r="SSM1" s="669"/>
      <c r="SSN1" s="670"/>
      <c r="SSO1" s="669"/>
      <c r="SSP1" s="669"/>
      <c r="SSQ1" s="669"/>
      <c r="SSR1" s="671"/>
      <c r="SSS1" s="550"/>
      <c r="SST1" s="551"/>
      <c r="SSU1" s="669"/>
      <c r="SSV1" s="669"/>
      <c r="SSW1" s="669"/>
      <c r="SSX1" s="669"/>
      <c r="SSY1" s="669"/>
      <c r="SSZ1" s="669"/>
      <c r="STA1" s="669"/>
      <c r="STB1" s="669"/>
      <c r="STC1" s="669"/>
      <c r="STD1" s="669"/>
      <c r="STE1" s="669"/>
      <c r="STF1" s="669"/>
      <c r="STG1" s="669"/>
      <c r="STH1" s="669"/>
      <c r="STI1" s="670"/>
      <c r="STJ1" s="669"/>
      <c r="STK1" s="669"/>
      <c r="STL1" s="669"/>
      <c r="STM1" s="671"/>
      <c r="STN1" s="550"/>
      <c r="STO1" s="551"/>
      <c r="STP1" s="669"/>
      <c r="STQ1" s="669"/>
      <c r="STR1" s="669"/>
      <c r="STS1" s="669"/>
      <c r="STT1" s="669"/>
      <c r="STU1" s="669"/>
      <c r="STV1" s="669"/>
      <c r="STW1" s="669"/>
      <c r="STX1" s="669"/>
      <c r="STY1" s="669"/>
      <c r="STZ1" s="669"/>
      <c r="SUA1" s="669"/>
      <c r="SUB1" s="669"/>
      <c r="SUC1" s="669"/>
      <c r="SUD1" s="670"/>
      <c r="SUE1" s="669"/>
      <c r="SUF1" s="669"/>
      <c r="SUG1" s="669"/>
      <c r="SUH1" s="671"/>
      <c r="SUI1" s="550"/>
      <c r="SUJ1" s="551"/>
      <c r="SUK1" s="669"/>
      <c r="SUL1" s="669"/>
      <c r="SUM1" s="669"/>
      <c r="SUN1" s="669"/>
      <c r="SUO1" s="669"/>
      <c r="SUP1" s="669"/>
      <c r="SUQ1" s="669"/>
      <c r="SUR1" s="669"/>
      <c r="SUS1" s="669"/>
      <c r="SUT1" s="669"/>
      <c r="SUU1" s="669"/>
      <c r="SUV1" s="669"/>
      <c r="SUW1" s="669"/>
      <c r="SUX1" s="669"/>
      <c r="SUY1" s="670"/>
      <c r="SUZ1" s="669"/>
      <c r="SVA1" s="669"/>
      <c r="SVB1" s="669"/>
      <c r="SVC1" s="671"/>
      <c r="SVD1" s="550"/>
      <c r="SVE1" s="551"/>
      <c r="SVF1" s="669"/>
      <c r="SVG1" s="669"/>
      <c r="SVH1" s="669"/>
      <c r="SVI1" s="669"/>
      <c r="SVJ1" s="669"/>
      <c r="SVK1" s="669"/>
      <c r="SVL1" s="669"/>
      <c r="SVM1" s="669"/>
      <c r="SVN1" s="669"/>
      <c r="SVO1" s="669"/>
      <c r="SVP1" s="669"/>
      <c r="SVQ1" s="669"/>
      <c r="SVR1" s="669"/>
      <c r="SVS1" s="669"/>
      <c r="SVT1" s="670"/>
      <c r="SVU1" s="669"/>
      <c r="SVV1" s="669"/>
      <c r="SVW1" s="669"/>
      <c r="SVX1" s="671"/>
      <c r="SVY1" s="550"/>
      <c r="SVZ1" s="551"/>
      <c r="SWA1" s="669"/>
      <c r="SWB1" s="669"/>
      <c r="SWC1" s="669"/>
      <c r="SWD1" s="669"/>
      <c r="SWE1" s="669"/>
      <c r="SWF1" s="669"/>
      <c r="SWG1" s="669"/>
      <c r="SWH1" s="669"/>
      <c r="SWI1" s="669"/>
      <c r="SWJ1" s="669"/>
      <c r="SWK1" s="669"/>
      <c r="SWL1" s="669"/>
      <c r="SWM1" s="669"/>
      <c r="SWN1" s="669"/>
      <c r="SWO1" s="670"/>
      <c r="SWP1" s="669"/>
      <c r="SWQ1" s="669"/>
      <c r="SWR1" s="669"/>
      <c r="SWS1" s="671"/>
      <c r="SWT1" s="550"/>
      <c r="SWU1" s="551"/>
      <c r="SWV1" s="669"/>
      <c r="SWW1" s="669"/>
      <c r="SWX1" s="669"/>
      <c r="SWY1" s="669"/>
      <c r="SWZ1" s="669"/>
      <c r="SXA1" s="669"/>
      <c r="SXB1" s="669"/>
      <c r="SXC1" s="669"/>
      <c r="SXD1" s="669"/>
      <c r="SXE1" s="669"/>
      <c r="SXF1" s="669"/>
      <c r="SXG1" s="669"/>
      <c r="SXH1" s="669"/>
      <c r="SXI1" s="669"/>
      <c r="SXJ1" s="670"/>
      <c r="SXK1" s="669"/>
      <c r="SXL1" s="669"/>
      <c r="SXM1" s="669"/>
      <c r="SXN1" s="671"/>
      <c r="SXO1" s="550"/>
      <c r="SXP1" s="551"/>
      <c r="SXQ1" s="669"/>
      <c r="SXR1" s="669"/>
      <c r="SXS1" s="669"/>
      <c r="SXT1" s="669"/>
      <c r="SXU1" s="669"/>
      <c r="SXV1" s="669"/>
      <c r="SXW1" s="669"/>
      <c r="SXX1" s="669"/>
      <c r="SXY1" s="669"/>
      <c r="SXZ1" s="669"/>
      <c r="SYA1" s="669"/>
      <c r="SYB1" s="669"/>
      <c r="SYC1" s="669"/>
      <c r="SYD1" s="669"/>
      <c r="SYE1" s="670"/>
      <c r="SYF1" s="669"/>
      <c r="SYG1" s="669"/>
      <c r="SYH1" s="669"/>
      <c r="SYI1" s="671"/>
      <c r="SYJ1" s="550"/>
      <c r="SYK1" s="551"/>
      <c r="SYL1" s="669"/>
      <c r="SYM1" s="669"/>
      <c r="SYN1" s="669"/>
      <c r="SYO1" s="669"/>
      <c r="SYP1" s="669"/>
      <c r="SYQ1" s="669"/>
      <c r="SYR1" s="669"/>
      <c r="SYS1" s="669"/>
      <c r="SYT1" s="669"/>
      <c r="SYU1" s="669"/>
      <c r="SYV1" s="669"/>
      <c r="SYW1" s="669"/>
      <c r="SYX1" s="669"/>
      <c r="SYY1" s="669"/>
      <c r="SYZ1" s="670"/>
      <c r="SZA1" s="669"/>
      <c r="SZB1" s="669"/>
      <c r="SZC1" s="669"/>
      <c r="SZD1" s="671"/>
      <c r="SZE1" s="550"/>
      <c r="SZF1" s="551"/>
      <c r="SZG1" s="669"/>
      <c r="SZH1" s="669"/>
      <c r="SZI1" s="669"/>
      <c r="SZJ1" s="669"/>
      <c r="SZK1" s="669"/>
      <c r="SZL1" s="669"/>
      <c r="SZM1" s="669"/>
      <c r="SZN1" s="669"/>
      <c r="SZO1" s="669"/>
      <c r="SZP1" s="669"/>
      <c r="SZQ1" s="669"/>
      <c r="SZR1" s="669"/>
      <c r="SZS1" s="669"/>
      <c r="SZT1" s="669"/>
      <c r="SZU1" s="670"/>
      <c r="SZV1" s="669"/>
      <c r="SZW1" s="669"/>
      <c r="SZX1" s="669"/>
      <c r="SZY1" s="671"/>
      <c r="SZZ1" s="550"/>
      <c r="TAA1" s="551"/>
      <c r="TAB1" s="669"/>
      <c r="TAC1" s="669"/>
      <c r="TAD1" s="669"/>
      <c r="TAE1" s="669"/>
      <c r="TAF1" s="669"/>
      <c r="TAG1" s="669"/>
      <c r="TAH1" s="669"/>
      <c r="TAI1" s="669"/>
      <c r="TAJ1" s="669"/>
      <c r="TAK1" s="669"/>
      <c r="TAL1" s="669"/>
      <c r="TAM1" s="669"/>
      <c r="TAN1" s="669"/>
      <c r="TAO1" s="669"/>
      <c r="TAP1" s="670"/>
      <c r="TAQ1" s="669"/>
      <c r="TAR1" s="669"/>
      <c r="TAS1" s="669"/>
      <c r="TAT1" s="671"/>
      <c r="TAU1" s="550"/>
      <c r="TAV1" s="551"/>
      <c r="TAW1" s="669"/>
      <c r="TAX1" s="669"/>
      <c r="TAY1" s="669"/>
      <c r="TAZ1" s="669"/>
      <c r="TBA1" s="669"/>
      <c r="TBB1" s="669"/>
      <c r="TBC1" s="669"/>
      <c r="TBD1" s="669"/>
      <c r="TBE1" s="669"/>
      <c r="TBF1" s="669"/>
      <c r="TBG1" s="669"/>
      <c r="TBH1" s="669"/>
      <c r="TBI1" s="669"/>
      <c r="TBJ1" s="669"/>
      <c r="TBK1" s="670"/>
      <c r="TBL1" s="669"/>
      <c r="TBM1" s="669"/>
      <c r="TBN1" s="669"/>
      <c r="TBO1" s="671"/>
      <c r="TBP1" s="550"/>
      <c r="TBQ1" s="551"/>
      <c r="TBR1" s="669"/>
      <c r="TBS1" s="669"/>
      <c r="TBT1" s="669"/>
      <c r="TBU1" s="669"/>
      <c r="TBV1" s="669"/>
      <c r="TBW1" s="669"/>
      <c r="TBX1" s="669"/>
      <c r="TBY1" s="669"/>
      <c r="TBZ1" s="669"/>
      <c r="TCA1" s="669"/>
      <c r="TCB1" s="669"/>
      <c r="TCC1" s="669"/>
      <c r="TCD1" s="669"/>
      <c r="TCE1" s="669"/>
      <c r="TCF1" s="670"/>
      <c r="TCG1" s="669"/>
      <c r="TCH1" s="669"/>
      <c r="TCI1" s="669"/>
      <c r="TCJ1" s="671"/>
      <c r="TCK1" s="550"/>
      <c r="TCL1" s="551"/>
      <c r="TCM1" s="669"/>
      <c r="TCN1" s="669"/>
      <c r="TCO1" s="669"/>
      <c r="TCP1" s="669"/>
      <c r="TCQ1" s="669"/>
      <c r="TCR1" s="669"/>
      <c r="TCS1" s="669"/>
      <c r="TCT1" s="669"/>
      <c r="TCU1" s="669"/>
      <c r="TCV1" s="669"/>
      <c r="TCW1" s="669"/>
      <c r="TCX1" s="669"/>
      <c r="TCY1" s="669"/>
      <c r="TCZ1" s="669"/>
      <c r="TDA1" s="670"/>
      <c r="TDB1" s="669"/>
      <c r="TDC1" s="669"/>
      <c r="TDD1" s="669"/>
      <c r="TDE1" s="671"/>
      <c r="TDF1" s="550"/>
      <c r="TDG1" s="551"/>
      <c r="TDH1" s="669"/>
      <c r="TDI1" s="669"/>
      <c r="TDJ1" s="669"/>
      <c r="TDK1" s="669"/>
      <c r="TDL1" s="669"/>
      <c r="TDM1" s="669"/>
      <c r="TDN1" s="669"/>
      <c r="TDO1" s="669"/>
      <c r="TDP1" s="669"/>
      <c r="TDQ1" s="669"/>
      <c r="TDR1" s="669"/>
      <c r="TDS1" s="669"/>
      <c r="TDT1" s="669"/>
      <c r="TDU1" s="669"/>
      <c r="TDV1" s="670"/>
      <c r="TDW1" s="669"/>
      <c r="TDX1" s="669"/>
      <c r="TDY1" s="669"/>
      <c r="TDZ1" s="671"/>
      <c r="TEA1" s="550"/>
      <c r="TEB1" s="551"/>
      <c r="TEC1" s="669"/>
      <c r="TED1" s="669"/>
      <c r="TEE1" s="669"/>
      <c r="TEF1" s="669"/>
      <c r="TEG1" s="669"/>
      <c r="TEH1" s="669"/>
      <c r="TEI1" s="669"/>
      <c r="TEJ1" s="669"/>
      <c r="TEK1" s="669"/>
      <c r="TEL1" s="669"/>
      <c r="TEM1" s="669"/>
      <c r="TEN1" s="669"/>
      <c r="TEO1" s="669"/>
      <c r="TEP1" s="669"/>
      <c r="TEQ1" s="670"/>
      <c r="TER1" s="669"/>
      <c r="TES1" s="669"/>
      <c r="TET1" s="669"/>
      <c r="TEU1" s="671"/>
      <c r="TEV1" s="550"/>
      <c r="TEW1" s="551"/>
      <c r="TEX1" s="669"/>
      <c r="TEY1" s="669"/>
      <c r="TEZ1" s="669"/>
      <c r="TFA1" s="669"/>
      <c r="TFB1" s="669"/>
      <c r="TFC1" s="669"/>
      <c r="TFD1" s="669"/>
      <c r="TFE1" s="669"/>
      <c r="TFF1" s="669"/>
      <c r="TFG1" s="669"/>
      <c r="TFH1" s="669"/>
      <c r="TFI1" s="669"/>
      <c r="TFJ1" s="669"/>
      <c r="TFK1" s="669"/>
      <c r="TFL1" s="670"/>
      <c r="TFM1" s="669"/>
      <c r="TFN1" s="669"/>
      <c r="TFO1" s="669"/>
      <c r="TFP1" s="671"/>
      <c r="TFQ1" s="550"/>
      <c r="TFR1" s="551"/>
      <c r="TFS1" s="669"/>
      <c r="TFT1" s="669"/>
      <c r="TFU1" s="669"/>
      <c r="TFV1" s="669"/>
      <c r="TFW1" s="669"/>
      <c r="TFX1" s="669"/>
      <c r="TFY1" s="669"/>
      <c r="TFZ1" s="669"/>
      <c r="TGA1" s="669"/>
      <c r="TGB1" s="669"/>
      <c r="TGC1" s="669"/>
      <c r="TGD1" s="669"/>
      <c r="TGE1" s="669"/>
      <c r="TGF1" s="669"/>
      <c r="TGG1" s="670"/>
      <c r="TGH1" s="669"/>
      <c r="TGI1" s="669"/>
      <c r="TGJ1" s="669"/>
      <c r="TGK1" s="671"/>
      <c r="TGL1" s="550"/>
      <c r="TGM1" s="551"/>
      <c r="TGN1" s="669"/>
      <c r="TGO1" s="669"/>
      <c r="TGP1" s="669"/>
      <c r="TGQ1" s="669"/>
      <c r="TGR1" s="669"/>
      <c r="TGS1" s="669"/>
      <c r="TGT1" s="669"/>
      <c r="TGU1" s="669"/>
      <c r="TGV1" s="669"/>
      <c r="TGW1" s="669"/>
      <c r="TGX1" s="669"/>
      <c r="TGY1" s="669"/>
      <c r="TGZ1" s="669"/>
      <c r="THA1" s="669"/>
      <c r="THB1" s="670"/>
      <c r="THC1" s="669"/>
      <c r="THD1" s="669"/>
      <c r="THE1" s="669"/>
      <c r="THF1" s="671"/>
      <c r="THG1" s="550"/>
      <c r="THH1" s="551"/>
      <c r="THI1" s="669"/>
      <c r="THJ1" s="669"/>
      <c r="THK1" s="669"/>
      <c r="THL1" s="669"/>
      <c r="THM1" s="669"/>
      <c r="THN1" s="669"/>
      <c r="THO1" s="669"/>
      <c r="THP1" s="669"/>
      <c r="THQ1" s="669"/>
      <c r="THR1" s="669"/>
      <c r="THS1" s="669"/>
      <c r="THT1" s="669"/>
      <c r="THU1" s="669"/>
      <c r="THV1" s="669"/>
      <c r="THW1" s="670"/>
      <c r="THX1" s="669"/>
      <c r="THY1" s="669"/>
      <c r="THZ1" s="669"/>
      <c r="TIA1" s="671"/>
      <c r="TIB1" s="550"/>
      <c r="TIC1" s="551"/>
      <c r="TID1" s="669"/>
      <c r="TIE1" s="669"/>
      <c r="TIF1" s="669"/>
      <c r="TIG1" s="669"/>
      <c r="TIH1" s="669"/>
      <c r="TII1" s="669"/>
      <c r="TIJ1" s="669"/>
      <c r="TIK1" s="669"/>
      <c r="TIL1" s="669"/>
      <c r="TIM1" s="669"/>
      <c r="TIN1" s="669"/>
      <c r="TIO1" s="669"/>
      <c r="TIP1" s="669"/>
      <c r="TIQ1" s="669"/>
      <c r="TIR1" s="670"/>
      <c r="TIS1" s="669"/>
      <c r="TIT1" s="669"/>
      <c r="TIU1" s="669"/>
      <c r="TIV1" s="671"/>
      <c r="TIW1" s="550"/>
      <c r="TIX1" s="551"/>
      <c r="TIY1" s="669"/>
      <c r="TIZ1" s="669"/>
      <c r="TJA1" s="669"/>
      <c r="TJB1" s="669"/>
      <c r="TJC1" s="669"/>
      <c r="TJD1" s="669"/>
      <c r="TJE1" s="669"/>
      <c r="TJF1" s="669"/>
      <c r="TJG1" s="669"/>
      <c r="TJH1" s="669"/>
      <c r="TJI1" s="669"/>
      <c r="TJJ1" s="669"/>
      <c r="TJK1" s="669"/>
      <c r="TJL1" s="669"/>
      <c r="TJM1" s="670"/>
      <c r="TJN1" s="669"/>
      <c r="TJO1" s="669"/>
      <c r="TJP1" s="669"/>
      <c r="TJQ1" s="671"/>
      <c r="TJR1" s="550"/>
      <c r="TJS1" s="551"/>
      <c r="TJT1" s="669"/>
      <c r="TJU1" s="669"/>
      <c r="TJV1" s="669"/>
      <c r="TJW1" s="669"/>
      <c r="TJX1" s="669"/>
      <c r="TJY1" s="669"/>
      <c r="TJZ1" s="669"/>
      <c r="TKA1" s="669"/>
      <c r="TKB1" s="669"/>
      <c r="TKC1" s="669"/>
      <c r="TKD1" s="669"/>
      <c r="TKE1" s="669"/>
      <c r="TKF1" s="669"/>
      <c r="TKG1" s="669"/>
      <c r="TKH1" s="670"/>
      <c r="TKI1" s="669"/>
      <c r="TKJ1" s="669"/>
      <c r="TKK1" s="669"/>
      <c r="TKL1" s="671"/>
      <c r="TKM1" s="550"/>
      <c r="TKN1" s="551"/>
      <c r="TKO1" s="669"/>
      <c r="TKP1" s="669"/>
      <c r="TKQ1" s="669"/>
      <c r="TKR1" s="669"/>
      <c r="TKS1" s="669"/>
      <c r="TKT1" s="669"/>
      <c r="TKU1" s="669"/>
      <c r="TKV1" s="669"/>
      <c r="TKW1" s="669"/>
      <c r="TKX1" s="669"/>
      <c r="TKY1" s="669"/>
      <c r="TKZ1" s="669"/>
      <c r="TLA1" s="669"/>
      <c r="TLB1" s="669"/>
      <c r="TLC1" s="670"/>
      <c r="TLD1" s="669"/>
      <c r="TLE1" s="669"/>
      <c r="TLF1" s="669"/>
      <c r="TLG1" s="671"/>
      <c r="TLH1" s="550"/>
      <c r="TLI1" s="551"/>
      <c r="TLJ1" s="669"/>
      <c r="TLK1" s="669"/>
      <c r="TLL1" s="669"/>
      <c r="TLM1" s="669"/>
      <c r="TLN1" s="669"/>
      <c r="TLO1" s="669"/>
      <c r="TLP1" s="669"/>
      <c r="TLQ1" s="669"/>
      <c r="TLR1" s="669"/>
      <c r="TLS1" s="669"/>
      <c r="TLT1" s="669"/>
      <c r="TLU1" s="669"/>
      <c r="TLV1" s="669"/>
      <c r="TLW1" s="669"/>
      <c r="TLX1" s="670"/>
      <c r="TLY1" s="669"/>
      <c r="TLZ1" s="669"/>
      <c r="TMA1" s="669"/>
      <c r="TMB1" s="671"/>
      <c r="TMC1" s="550"/>
      <c r="TMD1" s="551"/>
      <c r="TME1" s="669"/>
      <c r="TMF1" s="669"/>
      <c r="TMG1" s="669"/>
      <c r="TMH1" s="669"/>
      <c r="TMI1" s="669"/>
      <c r="TMJ1" s="669"/>
      <c r="TMK1" s="669"/>
      <c r="TML1" s="669"/>
      <c r="TMM1" s="669"/>
      <c r="TMN1" s="669"/>
      <c r="TMO1" s="669"/>
      <c r="TMP1" s="669"/>
      <c r="TMQ1" s="669"/>
      <c r="TMR1" s="669"/>
      <c r="TMS1" s="670"/>
      <c r="TMT1" s="669"/>
      <c r="TMU1" s="669"/>
      <c r="TMV1" s="669"/>
      <c r="TMW1" s="671"/>
      <c r="TMX1" s="550"/>
      <c r="TMY1" s="551"/>
      <c r="TMZ1" s="669"/>
      <c r="TNA1" s="669"/>
      <c r="TNB1" s="669"/>
      <c r="TNC1" s="669"/>
      <c r="TND1" s="669"/>
      <c r="TNE1" s="669"/>
      <c r="TNF1" s="669"/>
      <c r="TNG1" s="669"/>
      <c r="TNH1" s="669"/>
      <c r="TNI1" s="669"/>
      <c r="TNJ1" s="669"/>
      <c r="TNK1" s="669"/>
      <c r="TNL1" s="669"/>
      <c r="TNM1" s="669"/>
      <c r="TNN1" s="670"/>
      <c r="TNO1" s="669"/>
      <c r="TNP1" s="669"/>
      <c r="TNQ1" s="669"/>
      <c r="TNR1" s="671"/>
      <c r="TNS1" s="550"/>
      <c r="TNT1" s="551"/>
      <c r="TNU1" s="669"/>
      <c r="TNV1" s="669"/>
      <c r="TNW1" s="669"/>
      <c r="TNX1" s="669"/>
      <c r="TNY1" s="669"/>
      <c r="TNZ1" s="669"/>
      <c r="TOA1" s="669"/>
      <c r="TOB1" s="669"/>
      <c r="TOC1" s="669"/>
      <c r="TOD1" s="669"/>
      <c r="TOE1" s="669"/>
      <c r="TOF1" s="669"/>
      <c r="TOG1" s="669"/>
      <c r="TOH1" s="669"/>
      <c r="TOI1" s="670"/>
      <c r="TOJ1" s="669"/>
      <c r="TOK1" s="669"/>
      <c r="TOL1" s="669"/>
      <c r="TOM1" s="671"/>
      <c r="TON1" s="550"/>
      <c r="TOO1" s="551"/>
      <c r="TOP1" s="669"/>
      <c r="TOQ1" s="669"/>
      <c r="TOR1" s="669"/>
      <c r="TOS1" s="669"/>
      <c r="TOT1" s="669"/>
      <c r="TOU1" s="669"/>
      <c r="TOV1" s="669"/>
      <c r="TOW1" s="669"/>
      <c r="TOX1" s="669"/>
      <c r="TOY1" s="669"/>
      <c r="TOZ1" s="669"/>
      <c r="TPA1" s="669"/>
      <c r="TPB1" s="669"/>
      <c r="TPC1" s="669"/>
      <c r="TPD1" s="670"/>
      <c r="TPE1" s="669"/>
      <c r="TPF1" s="669"/>
      <c r="TPG1" s="669"/>
      <c r="TPH1" s="671"/>
      <c r="TPI1" s="550"/>
      <c r="TPJ1" s="551"/>
      <c r="TPK1" s="669"/>
      <c r="TPL1" s="669"/>
      <c r="TPM1" s="669"/>
      <c r="TPN1" s="669"/>
      <c r="TPO1" s="669"/>
      <c r="TPP1" s="669"/>
      <c r="TPQ1" s="669"/>
      <c r="TPR1" s="669"/>
      <c r="TPS1" s="669"/>
      <c r="TPT1" s="669"/>
      <c r="TPU1" s="669"/>
      <c r="TPV1" s="669"/>
      <c r="TPW1" s="669"/>
      <c r="TPX1" s="669"/>
      <c r="TPY1" s="670"/>
      <c r="TPZ1" s="669"/>
      <c r="TQA1" s="669"/>
      <c r="TQB1" s="669"/>
      <c r="TQC1" s="671"/>
      <c r="TQD1" s="550"/>
      <c r="TQE1" s="551"/>
      <c r="TQF1" s="669"/>
      <c r="TQG1" s="669"/>
      <c r="TQH1" s="669"/>
      <c r="TQI1" s="669"/>
      <c r="TQJ1" s="669"/>
      <c r="TQK1" s="669"/>
      <c r="TQL1" s="669"/>
      <c r="TQM1" s="669"/>
      <c r="TQN1" s="669"/>
      <c r="TQO1" s="669"/>
      <c r="TQP1" s="669"/>
      <c r="TQQ1" s="669"/>
      <c r="TQR1" s="669"/>
      <c r="TQS1" s="669"/>
      <c r="TQT1" s="670"/>
      <c r="TQU1" s="669"/>
      <c r="TQV1" s="669"/>
      <c r="TQW1" s="669"/>
      <c r="TQX1" s="671"/>
      <c r="TQY1" s="550"/>
      <c r="TQZ1" s="551"/>
      <c r="TRA1" s="669"/>
      <c r="TRB1" s="669"/>
      <c r="TRC1" s="669"/>
      <c r="TRD1" s="669"/>
      <c r="TRE1" s="669"/>
      <c r="TRF1" s="669"/>
      <c r="TRG1" s="669"/>
      <c r="TRH1" s="669"/>
      <c r="TRI1" s="669"/>
      <c r="TRJ1" s="669"/>
      <c r="TRK1" s="669"/>
      <c r="TRL1" s="669"/>
      <c r="TRM1" s="669"/>
      <c r="TRN1" s="669"/>
      <c r="TRO1" s="670"/>
      <c r="TRP1" s="669"/>
      <c r="TRQ1" s="669"/>
      <c r="TRR1" s="669"/>
      <c r="TRS1" s="671"/>
      <c r="TRT1" s="550"/>
      <c r="TRU1" s="551"/>
      <c r="TRV1" s="669"/>
      <c r="TRW1" s="669"/>
      <c r="TRX1" s="669"/>
      <c r="TRY1" s="669"/>
      <c r="TRZ1" s="669"/>
      <c r="TSA1" s="669"/>
      <c r="TSB1" s="669"/>
      <c r="TSC1" s="669"/>
      <c r="TSD1" s="669"/>
      <c r="TSE1" s="669"/>
      <c r="TSF1" s="669"/>
      <c r="TSG1" s="669"/>
      <c r="TSH1" s="669"/>
      <c r="TSI1" s="669"/>
      <c r="TSJ1" s="670"/>
      <c r="TSK1" s="669"/>
      <c r="TSL1" s="669"/>
      <c r="TSM1" s="669"/>
      <c r="TSN1" s="671"/>
      <c r="TSO1" s="550"/>
      <c r="TSP1" s="551"/>
      <c r="TSQ1" s="669"/>
      <c r="TSR1" s="669"/>
      <c r="TSS1" s="669"/>
      <c r="TST1" s="669"/>
      <c r="TSU1" s="669"/>
      <c r="TSV1" s="669"/>
      <c r="TSW1" s="669"/>
      <c r="TSX1" s="669"/>
      <c r="TSY1" s="669"/>
      <c r="TSZ1" s="669"/>
      <c r="TTA1" s="669"/>
      <c r="TTB1" s="669"/>
      <c r="TTC1" s="669"/>
      <c r="TTD1" s="669"/>
      <c r="TTE1" s="670"/>
      <c r="TTF1" s="669"/>
      <c r="TTG1" s="669"/>
      <c r="TTH1" s="669"/>
      <c r="TTI1" s="671"/>
      <c r="TTJ1" s="550"/>
      <c r="TTK1" s="551"/>
      <c r="TTL1" s="669"/>
      <c r="TTM1" s="669"/>
      <c r="TTN1" s="669"/>
      <c r="TTO1" s="669"/>
      <c r="TTP1" s="669"/>
      <c r="TTQ1" s="669"/>
      <c r="TTR1" s="669"/>
      <c r="TTS1" s="669"/>
      <c r="TTT1" s="669"/>
      <c r="TTU1" s="669"/>
      <c r="TTV1" s="669"/>
      <c r="TTW1" s="669"/>
      <c r="TTX1" s="669"/>
      <c r="TTY1" s="669"/>
      <c r="TTZ1" s="670"/>
      <c r="TUA1" s="669"/>
      <c r="TUB1" s="669"/>
      <c r="TUC1" s="669"/>
      <c r="TUD1" s="671"/>
      <c r="TUE1" s="550"/>
      <c r="TUF1" s="551"/>
      <c r="TUG1" s="669"/>
      <c r="TUH1" s="669"/>
      <c r="TUI1" s="669"/>
      <c r="TUJ1" s="669"/>
      <c r="TUK1" s="669"/>
      <c r="TUL1" s="669"/>
      <c r="TUM1" s="669"/>
      <c r="TUN1" s="669"/>
      <c r="TUO1" s="669"/>
      <c r="TUP1" s="669"/>
      <c r="TUQ1" s="669"/>
      <c r="TUR1" s="669"/>
      <c r="TUS1" s="669"/>
      <c r="TUT1" s="669"/>
      <c r="TUU1" s="670"/>
      <c r="TUV1" s="669"/>
      <c r="TUW1" s="669"/>
      <c r="TUX1" s="669"/>
      <c r="TUY1" s="671"/>
      <c r="TUZ1" s="550"/>
      <c r="TVA1" s="551"/>
      <c r="TVB1" s="669"/>
      <c r="TVC1" s="669"/>
      <c r="TVD1" s="669"/>
      <c r="TVE1" s="669"/>
      <c r="TVF1" s="669"/>
      <c r="TVG1" s="669"/>
      <c r="TVH1" s="669"/>
      <c r="TVI1" s="669"/>
      <c r="TVJ1" s="669"/>
      <c r="TVK1" s="669"/>
      <c r="TVL1" s="669"/>
      <c r="TVM1" s="669"/>
      <c r="TVN1" s="669"/>
      <c r="TVO1" s="669"/>
      <c r="TVP1" s="670"/>
      <c r="TVQ1" s="669"/>
      <c r="TVR1" s="669"/>
      <c r="TVS1" s="669"/>
      <c r="TVT1" s="671"/>
      <c r="TVU1" s="550"/>
      <c r="TVV1" s="551"/>
      <c r="TVW1" s="669"/>
      <c r="TVX1" s="669"/>
      <c r="TVY1" s="669"/>
      <c r="TVZ1" s="669"/>
      <c r="TWA1" s="669"/>
      <c r="TWB1" s="669"/>
      <c r="TWC1" s="669"/>
      <c r="TWD1" s="669"/>
      <c r="TWE1" s="669"/>
      <c r="TWF1" s="669"/>
      <c r="TWG1" s="669"/>
      <c r="TWH1" s="669"/>
      <c r="TWI1" s="669"/>
      <c r="TWJ1" s="669"/>
      <c r="TWK1" s="670"/>
      <c r="TWL1" s="669"/>
      <c r="TWM1" s="669"/>
      <c r="TWN1" s="669"/>
      <c r="TWO1" s="671"/>
      <c r="TWP1" s="550"/>
      <c r="TWQ1" s="551"/>
      <c r="TWR1" s="669"/>
      <c r="TWS1" s="669"/>
      <c r="TWT1" s="669"/>
      <c r="TWU1" s="669"/>
      <c r="TWV1" s="669"/>
      <c r="TWW1" s="669"/>
      <c r="TWX1" s="669"/>
      <c r="TWY1" s="669"/>
      <c r="TWZ1" s="669"/>
      <c r="TXA1" s="669"/>
      <c r="TXB1" s="669"/>
      <c r="TXC1" s="669"/>
      <c r="TXD1" s="669"/>
      <c r="TXE1" s="669"/>
      <c r="TXF1" s="670"/>
      <c r="TXG1" s="669"/>
      <c r="TXH1" s="669"/>
      <c r="TXI1" s="669"/>
      <c r="TXJ1" s="671"/>
      <c r="TXK1" s="550"/>
      <c r="TXL1" s="551"/>
      <c r="TXM1" s="669"/>
      <c r="TXN1" s="669"/>
      <c r="TXO1" s="669"/>
      <c r="TXP1" s="669"/>
      <c r="TXQ1" s="669"/>
      <c r="TXR1" s="669"/>
      <c r="TXS1" s="669"/>
      <c r="TXT1" s="669"/>
      <c r="TXU1" s="669"/>
      <c r="TXV1" s="669"/>
      <c r="TXW1" s="669"/>
      <c r="TXX1" s="669"/>
      <c r="TXY1" s="669"/>
      <c r="TXZ1" s="669"/>
      <c r="TYA1" s="670"/>
      <c r="TYB1" s="669"/>
      <c r="TYC1" s="669"/>
      <c r="TYD1" s="669"/>
      <c r="TYE1" s="671"/>
      <c r="TYF1" s="550"/>
      <c r="TYG1" s="551"/>
      <c r="TYH1" s="669"/>
      <c r="TYI1" s="669"/>
      <c r="TYJ1" s="669"/>
      <c r="TYK1" s="669"/>
      <c r="TYL1" s="669"/>
      <c r="TYM1" s="669"/>
      <c r="TYN1" s="669"/>
      <c r="TYO1" s="669"/>
      <c r="TYP1" s="669"/>
      <c r="TYQ1" s="669"/>
      <c r="TYR1" s="669"/>
      <c r="TYS1" s="669"/>
      <c r="TYT1" s="669"/>
      <c r="TYU1" s="669"/>
      <c r="TYV1" s="670"/>
      <c r="TYW1" s="669"/>
      <c r="TYX1" s="669"/>
      <c r="TYY1" s="669"/>
      <c r="TYZ1" s="671"/>
      <c r="TZA1" s="550"/>
      <c r="TZB1" s="551"/>
      <c r="TZC1" s="669"/>
      <c r="TZD1" s="669"/>
      <c r="TZE1" s="669"/>
      <c r="TZF1" s="669"/>
      <c r="TZG1" s="669"/>
      <c r="TZH1" s="669"/>
      <c r="TZI1" s="669"/>
      <c r="TZJ1" s="669"/>
      <c r="TZK1" s="669"/>
      <c r="TZL1" s="669"/>
      <c r="TZM1" s="669"/>
      <c r="TZN1" s="669"/>
      <c r="TZO1" s="669"/>
      <c r="TZP1" s="669"/>
      <c r="TZQ1" s="670"/>
      <c r="TZR1" s="669"/>
      <c r="TZS1" s="669"/>
      <c r="TZT1" s="669"/>
      <c r="TZU1" s="671"/>
      <c r="TZV1" s="550"/>
      <c r="TZW1" s="551"/>
      <c r="TZX1" s="669"/>
      <c r="TZY1" s="669"/>
      <c r="TZZ1" s="669"/>
      <c r="UAA1" s="669"/>
      <c r="UAB1" s="669"/>
      <c r="UAC1" s="669"/>
      <c r="UAD1" s="669"/>
      <c r="UAE1" s="669"/>
      <c r="UAF1" s="669"/>
      <c r="UAG1" s="669"/>
      <c r="UAH1" s="669"/>
      <c r="UAI1" s="669"/>
      <c r="UAJ1" s="669"/>
      <c r="UAK1" s="669"/>
      <c r="UAL1" s="670"/>
      <c r="UAM1" s="669"/>
      <c r="UAN1" s="669"/>
      <c r="UAO1" s="669"/>
      <c r="UAP1" s="671"/>
      <c r="UAQ1" s="550"/>
      <c r="UAR1" s="551"/>
      <c r="UAS1" s="669"/>
      <c r="UAT1" s="669"/>
      <c r="UAU1" s="669"/>
      <c r="UAV1" s="669"/>
      <c r="UAW1" s="669"/>
      <c r="UAX1" s="669"/>
      <c r="UAY1" s="669"/>
      <c r="UAZ1" s="669"/>
      <c r="UBA1" s="669"/>
      <c r="UBB1" s="669"/>
      <c r="UBC1" s="669"/>
      <c r="UBD1" s="669"/>
      <c r="UBE1" s="669"/>
      <c r="UBF1" s="669"/>
      <c r="UBG1" s="670"/>
      <c r="UBH1" s="669"/>
      <c r="UBI1" s="669"/>
      <c r="UBJ1" s="669"/>
      <c r="UBK1" s="671"/>
      <c r="UBL1" s="550"/>
      <c r="UBM1" s="551"/>
      <c r="UBN1" s="669"/>
      <c r="UBO1" s="669"/>
      <c r="UBP1" s="669"/>
      <c r="UBQ1" s="669"/>
      <c r="UBR1" s="669"/>
      <c r="UBS1" s="669"/>
      <c r="UBT1" s="669"/>
      <c r="UBU1" s="669"/>
      <c r="UBV1" s="669"/>
      <c r="UBW1" s="669"/>
      <c r="UBX1" s="669"/>
      <c r="UBY1" s="669"/>
      <c r="UBZ1" s="669"/>
      <c r="UCA1" s="669"/>
      <c r="UCB1" s="670"/>
      <c r="UCC1" s="669"/>
      <c r="UCD1" s="669"/>
      <c r="UCE1" s="669"/>
      <c r="UCF1" s="671"/>
      <c r="UCG1" s="550"/>
      <c r="UCH1" s="551"/>
      <c r="UCI1" s="669"/>
      <c r="UCJ1" s="669"/>
      <c r="UCK1" s="669"/>
      <c r="UCL1" s="669"/>
      <c r="UCM1" s="669"/>
      <c r="UCN1" s="669"/>
      <c r="UCO1" s="669"/>
      <c r="UCP1" s="669"/>
      <c r="UCQ1" s="669"/>
      <c r="UCR1" s="669"/>
      <c r="UCS1" s="669"/>
      <c r="UCT1" s="669"/>
      <c r="UCU1" s="669"/>
      <c r="UCV1" s="669"/>
      <c r="UCW1" s="670"/>
      <c r="UCX1" s="669"/>
      <c r="UCY1" s="669"/>
      <c r="UCZ1" s="669"/>
      <c r="UDA1" s="671"/>
      <c r="UDB1" s="550"/>
      <c r="UDC1" s="551"/>
      <c r="UDD1" s="669"/>
      <c r="UDE1" s="669"/>
      <c r="UDF1" s="669"/>
      <c r="UDG1" s="669"/>
      <c r="UDH1" s="669"/>
      <c r="UDI1" s="669"/>
      <c r="UDJ1" s="669"/>
      <c r="UDK1" s="669"/>
      <c r="UDL1" s="669"/>
      <c r="UDM1" s="669"/>
      <c r="UDN1" s="669"/>
      <c r="UDO1" s="669"/>
      <c r="UDP1" s="669"/>
      <c r="UDQ1" s="669"/>
      <c r="UDR1" s="670"/>
      <c r="UDS1" s="669"/>
      <c r="UDT1" s="669"/>
      <c r="UDU1" s="669"/>
      <c r="UDV1" s="671"/>
      <c r="UDW1" s="550"/>
      <c r="UDX1" s="551"/>
      <c r="UDY1" s="669"/>
      <c r="UDZ1" s="669"/>
      <c r="UEA1" s="669"/>
      <c r="UEB1" s="669"/>
      <c r="UEC1" s="669"/>
      <c r="UED1" s="669"/>
      <c r="UEE1" s="669"/>
      <c r="UEF1" s="669"/>
      <c r="UEG1" s="669"/>
      <c r="UEH1" s="669"/>
      <c r="UEI1" s="669"/>
      <c r="UEJ1" s="669"/>
      <c r="UEK1" s="669"/>
      <c r="UEL1" s="669"/>
      <c r="UEM1" s="670"/>
      <c r="UEN1" s="669"/>
      <c r="UEO1" s="669"/>
      <c r="UEP1" s="669"/>
      <c r="UEQ1" s="671"/>
      <c r="UER1" s="550"/>
      <c r="UES1" s="551"/>
      <c r="UET1" s="669"/>
      <c r="UEU1" s="669"/>
      <c r="UEV1" s="669"/>
      <c r="UEW1" s="669"/>
      <c r="UEX1" s="669"/>
      <c r="UEY1" s="669"/>
      <c r="UEZ1" s="669"/>
      <c r="UFA1" s="669"/>
      <c r="UFB1" s="669"/>
      <c r="UFC1" s="669"/>
      <c r="UFD1" s="669"/>
      <c r="UFE1" s="669"/>
      <c r="UFF1" s="669"/>
      <c r="UFG1" s="669"/>
      <c r="UFH1" s="670"/>
      <c r="UFI1" s="669"/>
      <c r="UFJ1" s="669"/>
      <c r="UFK1" s="669"/>
      <c r="UFL1" s="671"/>
      <c r="UFM1" s="550"/>
      <c r="UFN1" s="551"/>
      <c r="UFO1" s="669"/>
      <c r="UFP1" s="669"/>
      <c r="UFQ1" s="669"/>
      <c r="UFR1" s="669"/>
      <c r="UFS1" s="669"/>
      <c r="UFT1" s="669"/>
      <c r="UFU1" s="669"/>
      <c r="UFV1" s="669"/>
      <c r="UFW1" s="669"/>
      <c r="UFX1" s="669"/>
      <c r="UFY1" s="669"/>
      <c r="UFZ1" s="669"/>
      <c r="UGA1" s="669"/>
      <c r="UGB1" s="669"/>
      <c r="UGC1" s="670"/>
      <c r="UGD1" s="669"/>
      <c r="UGE1" s="669"/>
      <c r="UGF1" s="669"/>
      <c r="UGG1" s="671"/>
      <c r="UGH1" s="550"/>
      <c r="UGI1" s="551"/>
      <c r="UGJ1" s="669"/>
      <c r="UGK1" s="669"/>
      <c r="UGL1" s="669"/>
      <c r="UGM1" s="669"/>
      <c r="UGN1" s="669"/>
      <c r="UGO1" s="669"/>
      <c r="UGP1" s="669"/>
      <c r="UGQ1" s="669"/>
      <c r="UGR1" s="669"/>
      <c r="UGS1" s="669"/>
      <c r="UGT1" s="669"/>
      <c r="UGU1" s="669"/>
      <c r="UGV1" s="669"/>
      <c r="UGW1" s="669"/>
      <c r="UGX1" s="670"/>
      <c r="UGY1" s="669"/>
      <c r="UGZ1" s="669"/>
      <c r="UHA1" s="669"/>
      <c r="UHB1" s="671"/>
      <c r="UHC1" s="550"/>
      <c r="UHD1" s="551"/>
      <c r="UHE1" s="669"/>
      <c r="UHF1" s="669"/>
      <c r="UHG1" s="669"/>
      <c r="UHH1" s="669"/>
      <c r="UHI1" s="669"/>
      <c r="UHJ1" s="669"/>
      <c r="UHK1" s="669"/>
      <c r="UHL1" s="669"/>
      <c r="UHM1" s="669"/>
      <c r="UHN1" s="669"/>
      <c r="UHO1" s="669"/>
      <c r="UHP1" s="669"/>
      <c r="UHQ1" s="669"/>
      <c r="UHR1" s="669"/>
      <c r="UHS1" s="670"/>
      <c r="UHT1" s="669"/>
      <c r="UHU1" s="669"/>
      <c r="UHV1" s="669"/>
      <c r="UHW1" s="671"/>
      <c r="UHX1" s="550"/>
      <c r="UHY1" s="551"/>
      <c r="UHZ1" s="669"/>
      <c r="UIA1" s="669"/>
      <c r="UIB1" s="669"/>
      <c r="UIC1" s="669"/>
      <c r="UID1" s="669"/>
      <c r="UIE1" s="669"/>
      <c r="UIF1" s="669"/>
      <c r="UIG1" s="669"/>
      <c r="UIH1" s="669"/>
      <c r="UII1" s="669"/>
      <c r="UIJ1" s="669"/>
      <c r="UIK1" s="669"/>
      <c r="UIL1" s="669"/>
      <c r="UIM1" s="669"/>
      <c r="UIN1" s="670"/>
      <c r="UIO1" s="669"/>
      <c r="UIP1" s="669"/>
      <c r="UIQ1" s="669"/>
      <c r="UIR1" s="671"/>
      <c r="UIS1" s="550"/>
      <c r="UIT1" s="551"/>
      <c r="UIU1" s="669"/>
      <c r="UIV1" s="669"/>
      <c r="UIW1" s="669"/>
      <c r="UIX1" s="669"/>
      <c r="UIY1" s="669"/>
      <c r="UIZ1" s="669"/>
      <c r="UJA1" s="669"/>
      <c r="UJB1" s="669"/>
      <c r="UJC1" s="669"/>
      <c r="UJD1" s="669"/>
      <c r="UJE1" s="669"/>
      <c r="UJF1" s="669"/>
      <c r="UJG1" s="669"/>
      <c r="UJH1" s="669"/>
      <c r="UJI1" s="670"/>
      <c r="UJJ1" s="669"/>
      <c r="UJK1" s="669"/>
      <c r="UJL1" s="669"/>
      <c r="UJM1" s="671"/>
      <c r="UJN1" s="550"/>
      <c r="UJO1" s="551"/>
      <c r="UJP1" s="669"/>
      <c r="UJQ1" s="669"/>
      <c r="UJR1" s="669"/>
      <c r="UJS1" s="669"/>
      <c r="UJT1" s="669"/>
      <c r="UJU1" s="669"/>
      <c r="UJV1" s="669"/>
      <c r="UJW1" s="669"/>
      <c r="UJX1" s="669"/>
      <c r="UJY1" s="669"/>
      <c r="UJZ1" s="669"/>
      <c r="UKA1" s="669"/>
      <c r="UKB1" s="669"/>
      <c r="UKC1" s="669"/>
      <c r="UKD1" s="670"/>
      <c r="UKE1" s="669"/>
      <c r="UKF1" s="669"/>
      <c r="UKG1" s="669"/>
      <c r="UKH1" s="671"/>
      <c r="UKI1" s="550"/>
      <c r="UKJ1" s="551"/>
      <c r="UKK1" s="669"/>
      <c r="UKL1" s="669"/>
      <c r="UKM1" s="669"/>
      <c r="UKN1" s="669"/>
      <c r="UKO1" s="669"/>
      <c r="UKP1" s="669"/>
      <c r="UKQ1" s="669"/>
      <c r="UKR1" s="669"/>
      <c r="UKS1" s="669"/>
      <c r="UKT1" s="669"/>
      <c r="UKU1" s="669"/>
      <c r="UKV1" s="669"/>
      <c r="UKW1" s="669"/>
      <c r="UKX1" s="669"/>
      <c r="UKY1" s="670"/>
      <c r="UKZ1" s="669"/>
      <c r="ULA1" s="669"/>
      <c r="ULB1" s="669"/>
      <c r="ULC1" s="671"/>
      <c r="ULD1" s="550"/>
      <c r="ULE1" s="551"/>
      <c r="ULF1" s="669"/>
      <c r="ULG1" s="669"/>
      <c r="ULH1" s="669"/>
      <c r="ULI1" s="669"/>
      <c r="ULJ1" s="669"/>
      <c r="ULK1" s="669"/>
      <c r="ULL1" s="669"/>
      <c r="ULM1" s="669"/>
      <c r="ULN1" s="669"/>
      <c r="ULO1" s="669"/>
      <c r="ULP1" s="669"/>
      <c r="ULQ1" s="669"/>
      <c r="ULR1" s="669"/>
      <c r="ULS1" s="669"/>
      <c r="ULT1" s="670"/>
      <c r="ULU1" s="669"/>
      <c r="ULV1" s="669"/>
      <c r="ULW1" s="669"/>
      <c r="ULX1" s="671"/>
      <c r="ULY1" s="550"/>
      <c r="ULZ1" s="551"/>
      <c r="UMA1" s="669"/>
      <c r="UMB1" s="669"/>
      <c r="UMC1" s="669"/>
      <c r="UMD1" s="669"/>
      <c r="UME1" s="669"/>
      <c r="UMF1" s="669"/>
      <c r="UMG1" s="669"/>
      <c r="UMH1" s="669"/>
      <c r="UMI1" s="669"/>
      <c r="UMJ1" s="669"/>
      <c r="UMK1" s="669"/>
      <c r="UML1" s="669"/>
      <c r="UMM1" s="669"/>
      <c r="UMN1" s="669"/>
      <c r="UMO1" s="670"/>
      <c r="UMP1" s="669"/>
      <c r="UMQ1" s="669"/>
      <c r="UMR1" s="669"/>
      <c r="UMS1" s="671"/>
      <c r="UMT1" s="550"/>
      <c r="UMU1" s="551"/>
      <c r="UMV1" s="669"/>
      <c r="UMW1" s="669"/>
      <c r="UMX1" s="669"/>
      <c r="UMY1" s="669"/>
      <c r="UMZ1" s="669"/>
      <c r="UNA1" s="669"/>
      <c r="UNB1" s="669"/>
      <c r="UNC1" s="669"/>
      <c r="UND1" s="669"/>
      <c r="UNE1" s="669"/>
      <c r="UNF1" s="669"/>
      <c r="UNG1" s="669"/>
      <c r="UNH1" s="669"/>
      <c r="UNI1" s="669"/>
      <c r="UNJ1" s="670"/>
      <c r="UNK1" s="669"/>
      <c r="UNL1" s="669"/>
      <c r="UNM1" s="669"/>
      <c r="UNN1" s="671"/>
      <c r="UNO1" s="550"/>
      <c r="UNP1" s="551"/>
      <c r="UNQ1" s="669"/>
      <c r="UNR1" s="669"/>
      <c r="UNS1" s="669"/>
      <c r="UNT1" s="669"/>
      <c r="UNU1" s="669"/>
      <c r="UNV1" s="669"/>
      <c r="UNW1" s="669"/>
      <c r="UNX1" s="669"/>
      <c r="UNY1" s="669"/>
      <c r="UNZ1" s="669"/>
      <c r="UOA1" s="669"/>
      <c r="UOB1" s="669"/>
      <c r="UOC1" s="669"/>
      <c r="UOD1" s="669"/>
      <c r="UOE1" s="670"/>
      <c r="UOF1" s="669"/>
      <c r="UOG1" s="669"/>
      <c r="UOH1" s="669"/>
      <c r="UOI1" s="671"/>
      <c r="UOJ1" s="550"/>
      <c r="UOK1" s="551"/>
      <c r="UOL1" s="669"/>
      <c r="UOM1" s="669"/>
      <c r="UON1" s="669"/>
      <c r="UOO1" s="669"/>
      <c r="UOP1" s="669"/>
      <c r="UOQ1" s="669"/>
      <c r="UOR1" s="669"/>
      <c r="UOS1" s="669"/>
      <c r="UOT1" s="669"/>
      <c r="UOU1" s="669"/>
      <c r="UOV1" s="669"/>
      <c r="UOW1" s="669"/>
      <c r="UOX1" s="669"/>
      <c r="UOY1" s="669"/>
      <c r="UOZ1" s="670"/>
      <c r="UPA1" s="669"/>
      <c r="UPB1" s="669"/>
      <c r="UPC1" s="669"/>
      <c r="UPD1" s="671"/>
      <c r="UPE1" s="550"/>
      <c r="UPF1" s="551"/>
      <c r="UPG1" s="669"/>
      <c r="UPH1" s="669"/>
      <c r="UPI1" s="669"/>
      <c r="UPJ1" s="669"/>
      <c r="UPK1" s="669"/>
      <c r="UPL1" s="669"/>
      <c r="UPM1" s="669"/>
      <c r="UPN1" s="669"/>
      <c r="UPO1" s="669"/>
      <c r="UPP1" s="669"/>
      <c r="UPQ1" s="669"/>
      <c r="UPR1" s="669"/>
      <c r="UPS1" s="669"/>
      <c r="UPT1" s="669"/>
      <c r="UPU1" s="670"/>
      <c r="UPV1" s="669"/>
      <c r="UPW1" s="669"/>
      <c r="UPX1" s="669"/>
      <c r="UPY1" s="671"/>
      <c r="UPZ1" s="550"/>
      <c r="UQA1" s="551"/>
      <c r="UQB1" s="669"/>
      <c r="UQC1" s="669"/>
      <c r="UQD1" s="669"/>
      <c r="UQE1" s="669"/>
      <c r="UQF1" s="669"/>
      <c r="UQG1" s="669"/>
      <c r="UQH1" s="669"/>
      <c r="UQI1" s="669"/>
      <c r="UQJ1" s="669"/>
      <c r="UQK1" s="669"/>
      <c r="UQL1" s="669"/>
      <c r="UQM1" s="669"/>
      <c r="UQN1" s="669"/>
      <c r="UQO1" s="669"/>
      <c r="UQP1" s="670"/>
      <c r="UQQ1" s="669"/>
      <c r="UQR1" s="669"/>
      <c r="UQS1" s="669"/>
      <c r="UQT1" s="671"/>
      <c r="UQU1" s="550"/>
      <c r="UQV1" s="551"/>
      <c r="UQW1" s="669"/>
      <c r="UQX1" s="669"/>
      <c r="UQY1" s="669"/>
      <c r="UQZ1" s="669"/>
      <c r="URA1" s="669"/>
      <c r="URB1" s="669"/>
      <c r="URC1" s="669"/>
      <c r="URD1" s="669"/>
      <c r="URE1" s="669"/>
      <c r="URF1" s="669"/>
      <c r="URG1" s="669"/>
      <c r="URH1" s="669"/>
      <c r="URI1" s="669"/>
      <c r="URJ1" s="669"/>
      <c r="URK1" s="670"/>
      <c r="URL1" s="669"/>
      <c r="URM1" s="669"/>
      <c r="URN1" s="669"/>
      <c r="URO1" s="671"/>
      <c r="URP1" s="550"/>
      <c r="URQ1" s="551"/>
      <c r="URR1" s="669"/>
      <c r="URS1" s="669"/>
      <c r="URT1" s="669"/>
      <c r="URU1" s="669"/>
      <c r="URV1" s="669"/>
      <c r="URW1" s="669"/>
      <c r="URX1" s="669"/>
      <c r="URY1" s="669"/>
      <c r="URZ1" s="669"/>
      <c r="USA1" s="669"/>
      <c r="USB1" s="669"/>
      <c r="USC1" s="669"/>
      <c r="USD1" s="669"/>
      <c r="USE1" s="669"/>
      <c r="USF1" s="670"/>
      <c r="USG1" s="669"/>
      <c r="USH1" s="669"/>
      <c r="USI1" s="669"/>
      <c r="USJ1" s="671"/>
      <c r="USK1" s="550"/>
      <c r="USL1" s="551"/>
      <c r="USM1" s="669"/>
      <c r="USN1" s="669"/>
      <c r="USO1" s="669"/>
      <c r="USP1" s="669"/>
      <c r="USQ1" s="669"/>
      <c r="USR1" s="669"/>
      <c r="USS1" s="669"/>
      <c r="UST1" s="669"/>
      <c r="USU1" s="669"/>
      <c r="USV1" s="669"/>
      <c r="USW1" s="669"/>
      <c r="USX1" s="669"/>
      <c r="USY1" s="669"/>
      <c r="USZ1" s="669"/>
      <c r="UTA1" s="670"/>
      <c r="UTB1" s="669"/>
      <c r="UTC1" s="669"/>
      <c r="UTD1" s="669"/>
      <c r="UTE1" s="671"/>
      <c r="UTF1" s="550"/>
      <c r="UTG1" s="551"/>
      <c r="UTH1" s="669"/>
      <c r="UTI1" s="669"/>
      <c r="UTJ1" s="669"/>
      <c r="UTK1" s="669"/>
      <c r="UTL1" s="669"/>
      <c r="UTM1" s="669"/>
      <c r="UTN1" s="669"/>
      <c r="UTO1" s="669"/>
      <c r="UTP1" s="669"/>
      <c r="UTQ1" s="669"/>
      <c r="UTR1" s="669"/>
      <c r="UTS1" s="669"/>
      <c r="UTT1" s="669"/>
      <c r="UTU1" s="669"/>
      <c r="UTV1" s="670"/>
      <c r="UTW1" s="669"/>
      <c r="UTX1" s="669"/>
      <c r="UTY1" s="669"/>
      <c r="UTZ1" s="671"/>
      <c r="UUA1" s="550"/>
      <c r="UUB1" s="551"/>
      <c r="UUC1" s="669"/>
      <c r="UUD1" s="669"/>
      <c r="UUE1" s="669"/>
      <c r="UUF1" s="669"/>
      <c r="UUG1" s="669"/>
      <c r="UUH1" s="669"/>
      <c r="UUI1" s="669"/>
      <c r="UUJ1" s="669"/>
      <c r="UUK1" s="669"/>
      <c r="UUL1" s="669"/>
      <c r="UUM1" s="669"/>
      <c r="UUN1" s="669"/>
      <c r="UUO1" s="669"/>
      <c r="UUP1" s="669"/>
      <c r="UUQ1" s="670"/>
      <c r="UUR1" s="669"/>
      <c r="UUS1" s="669"/>
      <c r="UUT1" s="669"/>
      <c r="UUU1" s="671"/>
      <c r="UUV1" s="550"/>
      <c r="UUW1" s="551"/>
      <c r="UUX1" s="669"/>
      <c r="UUY1" s="669"/>
      <c r="UUZ1" s="669"/>
      <c r="UVA1" s="669"/>
      <c r="UVB1" s="669"/>
      <c r="UVC1" s="669"/>
      <c r="UVD1" s="669"/>
      <c r="UVE1" s="669"/>
      <c r="UVF1" s="669"/>
      <c r="UVG1" s="669"/>
      <c r="UVH1" s="669"/>
      <c r="UVI1" s="669"/>
      <c r="UVJ1" s="669"/>
      <c r="UVK1" s="669"/>
      <c r="UVL1" s="670"/>
      <c r="UVM1" s="669"/>
      <c r="UVN1" s="669"/>
      <c r="UVO1" s="669"/>
      <c r="UVP1" s="671"/>
      <c r="UVQ1" s="550"/>
      <c r="UVR1" s="551"/>
      <c r="UVS1" s="669"/>
      <c r="UVT1" s="669"/>
      <c r="UVU1" s="669"/>
      <c r="UVV1" s="669"/>
      <c r="UVW1" s="669"/>
      <c r="UVX1" s="669"/>
      <c r="UVY1" s="669"/>
      <c r="UVZ1" s="669"/>
      <c r="UWA1" s="669"/>
      <c r="UWB1" s="669"/>
      <c r="UWC1" s="669"/>
      <c r="UWD1" s="669"/>
      <c r="UWE1" s="669"/>
      <c r="UWF1" s="669"/>
      <c r="UWG1" s="670"/>
      <c r="UWH1" s="669"/>
      <c r="UWI1" s="669"/>
      <c r="UWJ1" s="669"/>
      <c r="UWK1" s="671"/>
      <c r="UWL1" s="550"/>
      <c r="UWM1" s="551"/>
      <c r="UWN1" s="669"/>
      <c r="UWO1" s="669"/>
      <c r="UWP1" s="669"/>
      <c r="UWQ1" s="669"/>
      <c r="UWR1" s="669"/>
      <c r="UWS1" s="669"/>
      <c r="UWT1" s="669"/>
      <c r="UWU1" s="669"/>
      <c r="UWV1" s="669"/>
      <c r="UWW1" s="669"/>
      <c r="UWX1" s="669"/>
      <c r="UWY1" s="669"/>
      <c r="UWZ1" s="669"/>
      <c r="UXA1" s="669"/>
      <c r="UXB1" s="670"/>
      <c r="UXC1" s="669"/>
      <c r="UXD1" s="669"/>
      <c r="UXE1" s="669"/>
      <c r="UXF1" s="671"/>
      <c r="UXG1" s="550"/>
      <c r="UXH1" s="551"/>
      <c r="UXI1" s="669"/>
      <c r="UXJ1" s="669"/>
      <c r="UXK1" s="669"/>
      <c r="UXL1" s="669"/>
      <c r="UXM1" s="669"/>
      <c r="UXN1" s="669"/>
      <c r="UXO1" s="669"/>
      <c r="UXP1" s="669"/>
      <c r="UXQ1" s="669"/>
      <c r="UXR1" s="669"/>
      <c r="UXS1" s="669"/>
      <c r="UXT1" s="669"/>
      <c r="UXU1" s="669"/>
      <c r="UXV1" s="669"/>
      <c r="UXW1" s="670"/>
      <c r="UXX1" s="669"/>
      <c r="UXY1" s="669"/>
      <c r="UXZ1" s="669"/>
      <c r="UYA1" s="671"/>
      <c r="UYB1" s="550"/>
      <c r="UYC1" s="551"/>
      <c r="UYD1" s="669"/>
      <c r="UYE1" s="669"/>
      <c r="UYF1" s="669"/>
      <c r="UYG1" s="669"/>
      <c r="UYH1" s="669"/>
      <c r="UYI1" s="669"/>
      <c r="UYJ1" s="669"/>
      <c r="UYK1" s="669"/>
      <c r="UYL1" s="669"/>
      <c r="UYM1" s="669"/>
      <c r="UYN1" s="669"/>
      <c r="UYO1" s="669"/>
      <c r="UYP1" s="669"/>
      <c r="UYQ1" s="669"/>
      <c r="UYR1" s="670"/>
      <c r="UYS1" s="669"/>
      <c r="UYT1" s="669"/>
      <c r="UYU1" s="669"/>
      <c r="UYV1" s="671"/>
      <c r="UYW1" s="550"/>
      <c r="UYX1" s="551"/>
      <c r="UYY1" s="669"/>
      <c r="UYZ1" s="669"/>
      <c r="UZA1" s="669"/>
      <c r="UZB1" s="669"/>
      <c r="UZC1" s="669"/>
      <c r="UZD1" s="669"/>
      <c r="UZE1" s="669"/>
      <c r="UZF1" s="669"/>
      <c r="UZG1" s="669"/>
      <c r="UZH1" s="669"/>
      <c r="UZI1" s="669"/>
      <c r="UZJ1" s="669"/>
      <c r="UZK1" s="669"/>
      <c r="UZL1" s="669"/>
      <c r="UZM1" s="670"/>
      <c r="UZN1" s="669"/>
      <c r="UZO1" s="669"/>
      <c r="UZP1" s="669"/>
      <c r="UZQ1" s="671"/>
      <c r="UZR1" s="550"/>
      <c r="UZS1" s="551"/>
      <c r="UZT1" s="669"/>
      <c r="UZU1" s="669"/>
      <c r="UZV1" s="669"/>
      <c r="UZW1" s="669"/>
      <c r="UZX1" s="669"/>
      <c r="UZY1" s="669"/>
      <c r="UZZ1" s="669"/>
      <c r="VAA1" s="669"/>
      <c r="VAB1" s="669"/>
      <c r="VAC1" s="669"/>
      <c r="VAD1" s="669"/>
      <c r="VAE1" s="669"/>
      <c r="VAF1" s="669"/>
      <c r="VAG1" s="669"/>
      <c r="VAH1" s="670"/>
      <c r="VAI1" s="669"/>
      <c r="VAJ1" s="669"/>
      <c r="VAK1" s="669"/>
      <c r="VAL1" s="671"/>
      <c r="VAM1" s="550"/>
      <c r="VAN1" s="551"/>
      <c r="VAO1" s="669"/>
      <c r="VAP1" s="669"/>
      <c r="VAQ1" s="669"/>
      <c r="VAR1" s="669"/>
      <c r="VAS1" s="669"/>
      <c r="VAT1" s="669"/>
      <c r="VAU1" s="669"/>
      <c r="VAV1" s="669"/>
      <c r="VAW1" s="669"/>
      <c r="VAX1" s="669"/>
      <c r="VAY1" s="669"/>
      <c r="VAZ1" s="669"/>
      <c r="VBA1" s="669"/>
      <c r="VBB1" s="669"/>
      <c r="VBC1" s="670"/>
      <c r="VBD1" s="669"/>
      <c r="VBE1" s="669"/>
      <c r="VBF1" s="669"/>
      <c r="VBG1" s="671"/>
      <c r="VBH1" s="550"/>
      <c r="VBI1" s="551"/>
      <c r="VBJ1" s="669"/>
      <c r="VBK1" s="669"/>
      <c r="VBL1" s="669"/>
      <c r="VBM1" s="669"/>
      <c r="VBN1" s="669"/>
      <c r="VBO1" s="669"/>
      <c r="VBP1" s="669"/>
      <c r="VBQ1" s="669"/>
      <c r="VBR1" s="669"/>
      <c r="VBS1" s="669"/>
      <c r="VBT1" s="669"/>
      <c r="VBU1" s="669"/>
      <c r="VBV1" s="669"/>
      <c r="VBW1" s="669"/>
      <c r="VBX1" s="670"/>
      <c r="VBY1" s="669"/>
      <c r="VBZ1" s="669"/>
      <c r="VCA1" s="669"/>
      <c r="VCB1" s="671"/>
      <c r="VCC1" s="550"/>
      <c r="VCD1" s="551"/>
      <c r="VCE1" s="669"/>
      <c r="VCF1" s="669"/>
      <c r="VCG1" s="669"/>
      <c r="VCH1" s="669"/>
      <c r="VCI1" s="669"/>
      <c r="VCJ1" s="669"/>
      <c r="VCK1" s="669"/>
      <c r="VCL1" s="669"/>
      <c r="VCM1" s="669"/>
      <c r="VCN1" s="669"/>
      <c r="VCO1" s="669"/>
      <c r="VCP1" s="669"/>
      <c r="VCQ1" s="669"/>
      <c r="VCR1" s="669"/>
      <c r="VCS1" s="670"/>
      <c r="VCT1" s="669"/>
      <c r="VCU1" s="669"/>
      <c r="VCV1" s="669"/>
      <c r="VCW1" s="671"/>
      <c r="VCX1" s="550"/>
      <c r="VCY1" s="551"/>
      <c r="VCZ1" s="669"/>
      <c r="VDA1" s="669"/>
      <c r="VDB1" s="669"/>
      <c r="VDC1" s="669"/>
      <c r="VDD1" s="669"/>
      <c r="VDE1" s="669"/>
      <c r="VDF1" s="669"/>
      <c r="VDG1" s="669"/>
      <c r="VDH1" s="669"/>
      <c r="VDI1" s="669"/>
      <c r="VDJ1" s="669"/>
      <c r="VDK1" s="669"/>
      <c r="VDL1" s="669"/>
      <c r="VDM1" s="669"/>
      <c r="VDN1" s="670"/>
      <c r="VDO1" s="669"/>
      <c r="VDP1" s="669"/>
      <c r="VDQ1" s="669"/>
      <c r="VDR1" s="671"/>
      <c r="VDS1" s="550"/>
      <c r="VDT1" s="551"/>
      <c r="VDU1" s="669"/>
      <c r="VDV1" s="669"/>
      <c r="VDW1" s="669"/>
      <c r="VDX1" s="669"/>
      <c r="VDY1" s="669"/>
      <c r="VDZ1" s="669"/>
      <c r="VEA1" s="669"/>
      <c r="VEB1" s="669"/>
      <c r="VEC1" s="669"/>
      <c r="VED1" s="669"/>
      <c r="VEE1" s="669"/>
      <c r="VEF1" s="669"/>
      <c r="VEG1" s="669"/>
      <c r="VEH1" s="669"/>
      <c r="VEI1" s="670"/>
      <c r="VEJ1" s="669"/>
      <c r="VEK1" s="669"/>
      <c r="VEL1" s="669"/>
      <c r="VEM1" s="671"/>
      <c r="VEN1" s="550"/>
      <c r="VEO1" s="551"/>
      <c r="VEP1" s="669"/>
      <c r="VEQ1" s="669"/>
      <c r="VER1" s="669"/>
      <c r="VES1" s="669"/>
      <c r="VET1" s="669"/>
      <c r="VEU1" s="669"/>
      <c r="VEV1" s="669"/>
      <c r="VEW1" s="669"/>
      <c r="VEX1" s="669"/>
      <c r="VEY1" s="669"/>
      <c r="VEZ1" s="669"/>
      <c r="VFA1" s="669"/>
      <c r="VFB1" s="669"/>
      <c r="VFC1" s="669"/>
      <c r="VFD1" s="670"/>
      <c r="VFE1" s="669"/>
      <c r="VFF1" s="669"/>
      <c r="VFG1" s="669"/>
      <c r="VFH1" s="671"/>
      <c r="VFI1" s="550"/>
      <c r="VFJ1" s="551"/>
      <c r="VFK1" s="669"/>
      <c r="VFL1" s="669"/>
      <c r="VFM1" s="669"/>
      <c r="VFN1" s="669"/>
      <c r="VFO1" s="669"/>
      <c r="VFP1" s="669"/>
      <c r="VFQ1" s="669"/>
      <c r="VFR1" s="669"/>
      <c r="VFS1" s="669"/>
      <c r="VFT1" s="669"/>
      <c r="VFU1" s="669"/>
      <c r="VFV1" s="669"/>
      <c r="VFW1" s="669"/>
      <c r="VFX1" s="669"/>
      <c r="VFY1" s="670"/>
      <c r="VFZ1" s="669"/>
      <c r="VGA1" s="669"/>
      <c r="VGB1" s="669"/>
      <c r="VGC1" s="671"/>
      <c r="VGD1" s="550"/>
      <c r="VGE1" s="551"/>
      <c r="VGF1" s="669"/>
      <c r="VGG1" s="669"/>
      <c r="VGH1" s="669"/>
      <c r="VGI1" s="669"/>
      <c r="VGJ1" s="669"/>
      <c r="VGK1" s="669"/>
      <c r="VGL1" s="669"/>
      <c r="VGM1" s="669"/>
      <c r="VGN1" s="669"/>
      <c r="VGO1" s="669"/>
      <c r="VGP1" s="669"/>
      <c r="VGQ1" s="669"/>
      <c r="VGR1" s="669"/>
      <c r="VGS1" s="669"/>
      <c r="VGT1" s="670"/>
      <c r="VGU1" s="669"/>
      <c r="VGV1" s="669"/>
      <c r="VGW1" s="669"/>
      <c r="VGX1" s="671"/>
      <c r="VGY1" s="550"/>
      <c r="VGZ1" s="551"/>
      <c r="VHA1" s="669"/>
      <c r="VHB1" s="669"/>
      <c r="VHC1" s="669"/>
      <c r="VHD1" s="669"/>
      <c r="VHE1" s="669"/>
      <c r="VHF1" s="669"/>
      <c r="VHG1" s="669"/>
      <c r="VHH1" s="669"/>
      <c r="VHI1" s="669"/>
      <c r="VHJ1" s="669"/>
      <c r="VHK1" s="669"/>
      <c r="VHL1" s="669"/>
      <c r="VHM1" s="669"/>
      <c r="VHN1" s="669"/>
      <c r="VHO1" s="670"/>
      <c r="VHP1" s="669"/>
      <c r="VHQ1" s="669"/>
      <c r="VHR1" s="669"/>
      <c r="VHS1" s="671"/>
      <c r="VHT1" s="550"/>
      <c r="VHU1" s="551"/>
      <c r="VHV1" s="669"/>
      <c r="VHW1" s="669"/>
      <c r="VHX1" s="669"/>
      <c r="VHY1" s="669"/>
      <c r="VHZ1" s="669"/>
      <c r="VIA1" s="669"/>
      <c r="VIB1" s="669"/>
      <c r="VIC1" s="669"/>
      <c r="VID1" s="669"/>
      <c r="VIE1" s="669"/>
      <c r="VIF1" s="669"/>
      <c r="VIG1" s="669"/>
      <c r="VIH1" s="669"/>
      <c r="VII1" s="669"/>
      <c r="VIJ1" s="670"/>
      <c r="VIK1" s="669"/>
      <c r="VIL1" s="669"/>
      <c r="VIM1" s="669"/>
      <c r="VIN1" s="671"/>
      <c r="VIO1" s="550"/>
      <c r="VIP1" s="551"/>
      <c r="VIQ1" s="669"/>
      <c r="VIR1" s="669"/>
      <c r="VIS1" s="669"/>
      <c r="VIT1" s="669"/>
      <c r="VIU1" s="669"/>
      <c r="VIV1" s="669"/>
      <c r="VIW1" s="669"/>
      <c r="VIX1" s="669"/>
      <c r="VIY1" s="669"/>
      <c r="VIZ1" s="669"/>
      <c r="VJA1" s="669"/>
      <c r="VJB1" s="669"/>
      <c r="VJC1" s="669"/>
      <c r="VJD1" s="669"/>
      <c r="VJE1" s="670"/>
      <c r="VJF1" s="669"/>
      <c r="VJG1" s="669"/>
      <c r="VJH1" s="669"/>
      <c r="VJI1" s="671"/>
      <c r="VJJ1" s="550"/>
      <c r="VJK1" s="551"/>
      <c r="VJL1" s="669"/>
      <c r="VJM1" s="669"/>
      <c r="VJN1" s="669"/>
      <c r="VJO1" s="669"/>
      <c r="VJP1" s="669"/>
      <c r="VJQ1" s="669"/>
      <c r="VJR1" s="669"/>
      <c r="VJS1" s="669"/>
      <c r="VJT1" s="669"/>
      <c r="VJU1" s="669"/>
      <c r="VJV1" s="669"/>
      <c r="VJW1" s="669"/>
      <c r="VJX1" s="669"/>
      <c r="VJY1" s="669"/>
      <c r="VJZ1" s="670"/>
      <c r="VKA1" s="669"/>
      <c r="VKB1" s="669"/>
      <c r="VKC1" s="669"/>
      <c r="VKD1" s="671"/>
      <c r="VKE1" s="550"/>
      <c r="VKF1" s="551"/>
      <c r="VKG1" s="669"/>
      <c r="VKH1" s="669"/>
      <c r="VKI1" s="669"/>
      <c r="VKJ1" s="669"/>
      <c r="VKK1" s="669"/>
      <c r="VKL1" s="669"/>
      <c r="VKM1" s="669"/>
      <c r="VKN1" s="669"/>
      <c r="VKO1" s="669"/>
      <c r="VKP1" s="669"/>
      <c r="VKQ1" s="669"/>
      <c r="VKR1" s="669"/>
      <c r="VKS1" s="669"/>
      <c r="VKT1" s="669"/>
      <c r="VKU1" s="670"/>
      <c r="VKV1" s="669"/>
      <c r="VKW1" s="669"/>
      <c r="VKX1" s="669"/>
      <c r="VKY1" s="671"/>
      <c r="VKZ1" s="550"/>
      <c r="VLA1" s="551"/>
      <c r="VLB1" s="669"/>
      <c r="VLC1" s="669"/>
      <c r="VLD1" s="669"/>
      <c r="VLE1" s="669"/>
      <c r="VLF1" s="669"/>
      <c r="VLG1" s="669"/>
      <c r="VLH1" s="669"/>
      <c r="VLI1" s="669"/>
      <c r="VLJ1" s="669"/>
      <c r="VLK1" s="669"/>
      <c r="VLL1" s="669"/>
      <c r="VLM1" s="669"/>
      <c r="VLN1" s="669"/>
      <c r="VLO1" s="669"/>
      <c r="VLP1" s="670"/>
      <c r="VLQ1" s="669"/>
      <c r="VLR1" s="669"/>
      <c r="VLS1" s="669"/>
      <c r="VLT1" s="671"/>
      <c r="VLU1" s="550"/>
      <c r="VLV1" s="551"/>
      <c r="VLW1" s="669"/>
      <c r="VLX1" s="669"/>
      <c r="VLY1" s="669"/>
      <c r="VLZ1" s="669"/>
      <c r="VMA1" s="669"/>
      <c r="VMB1" s="669"/>
      <c r="VMC1" s="669"/>
      <c r="VMD1" s="669"/>
      <c r="VME1" s="669"/>
      <c r="VMF1" s="669"/>
      <c r="VMG1" s="669"/>
      <c r="VMH1" s="669"/>
      <c r="VMI1" s="669"/>
      <c r="VMJ1" s="669"/>
      <c r="VMK1" s="670"/>
      <c r="VML1" s="669"/>
      <c r="VMM1" s="669"/>
      <c r="VMN1" s="669"/>
      <c r="VMO1" s="671"/>
      <c r="VMP1" s="550"/>
      <c r="VMQ1" s="551"/>
      <c r="VMR1" s="669"/>
      <c r="VMS1" s="669"/>
      <c r="VMT1" s="669"/>
      <c r="VMU1" s="669"/>
      <c r="VMV1" s="669"/>
      <c r="VMW1" s="669"/>
      <c r="VMX1" s="669"/>
      <c r="VMY1" s="669"/>
      <c r="VMZ1" s="669"/>
      <c r="VNA1" s="669"/>
      <c r="VNB1" s="669"/>
      <c r="VNC1" s="669"/>
      <c r="VND1" s="669"/>
      <c r="VNE1" s="669"/>
      <c r="VNF1" s="670"/>
      <c r="VNG1" s="669"/>
      <c r="VNH1" s="669"/>
      <c r="VNI1" s="669"/>
      <c r="VNJ1" s="671"/>
      <c r="VNK1" s="550"/>
      <c r="VNL1" s="551"/>
      <c r="VNM1" s="669"/>
      <c r="VNN1" s="669"/>
      <c r="VNO1" s="669"/>
      <c r="VNP1" s="669"/>
      <c r="VNQ1" s="669"/>
      <c r="VNR1" s="669"/>
      <c r="VNS1" s="669"/>
      <c r="VNT1" s="669"/>
      <c r="VNU1" s="669"/>
      <c r="VNV1" s="669"/>
      <c r="VNW1" s="669"/>
      <c r="VNX1" s="669"/>
      <c r="VNY1" s="669"/>
      <c r="VNZ1" s="669"/>
      <c r="VOA1" s="670"/>
      <c r="VOB1" s="669"/>
      <c r="VOC1" s="669"/>
      <c r="VOD1" s="669"/>
      <c r="VOE1" s="671"/>
      <c r="VOF1" s="550"/>
      <c r="VOG1" s="551"/>
      <c r="VOH1" s="669"/>
      <c r="VOI1" s="669"/>
      <c r="VOJ1" s="669"/>
      <c r="VOK1" s="669"/>
      <c r="VOL1" s="669"/>
      <c r="VOM1" s="669"/>
      <c r="VON1" s="669"/>
      <c r="VOO1" s="669"/>
      <c r="VOP1" s="669"/>
      <c r="VOQ1" s="669"/>
      <c r="VOR1" s="669"/>
      <c r="VOS1" s="669"/>
      <c r="VOT1" s="669"/>
      <c r="VOU1" s="669"/>
      <c r="VOV1" s="670"/>
      <c r="VOW1" s="669"/>
      <c r="VOX1" s="669"/>
      <c r="VOY1" s="669"/>
      <c r="VOZ1" s="671"/>
      <c r="VPA1" s="550"/>
      <c r="VPB1" s="551"/>
      <c r="VPC1" s="669"/>
      <c r="VPD1" s="669"/>
      <c r="VPE1" s="669"/>
      <c r="VPF1" s="669"/>
      <c r="VPG1" s="669"/>
      <c r="VPH1" s="669"/>
      <c r="VPI1" s="669"/>
      <c r="VPJ1" s="669"/>
      <c r="VPK1" s="669"/>
      <c r="VPL1" s="669"/>
      <c r="VPM1" s="669"/>
      <c r="VPN1" s="669"/>
      <c r="VPO1" s="669"/>
      <c r="VPP1" s="669"/>
      <c r="VPQ1" s="670"/>
      <c r="VPR1" s="669"/>
      <c r="VPS1" s="669"/>
      <c r="VPT1" s="669"/>
      <c r="VPU1" s="671"/>
      <c r="VPV1" s="550"/>
      <c r="VPW1" s="551"/>
      <c r="VPX1" s="669"/>
      <c r="VPY1" s="669"/>
      <c r="VPZ1" s="669"/>
      <c r="VQA1" s="669"/>
      <c r="VQB1" s="669"/>
      <c r="VQC1" s="669"/>
      <c r="VQD1" s="669"/>
      <c r="VQE1" s="669"/>
      <c r="VQF1" s="669"/>
      <c r="VQG1" s="669"/>
      <c r="VQH1" s="669"/>
      <c r="VQI1" s="669"/>
      <c r="VQJ1" s="669"/>
      <c r="VQK1" s="669"/>
      <c r="VQL1" s="670"/>
      <c r="VQM1" s="669"/>
      <c r="VQN1" s="669"/>
      <c r="VQO1" s="669"/>
      <c r="VQP1" s="671"/>
      <c r="VQQ1" s="550"/>
      <c r="VQR1" s="551"/>
      <c r="VQS1" s="669"/>
      <c r="VQT1" s="669"/>
      <c r="VQU1" s="669"/>
      <c r="VQV1" s="669"/>
      <c r="VQW1" s="669"/>
      <c r="VQX1" s="669"/>
      <c r="VQY1" s="669"/>
      <c r="VQZ1" s="669"/>
      <c r="VRA1" s="669"/>
      <c r="VRB1" s="669"/>
      <c r="VRC1" s="669"/>
      <c r="VRD1" s="669"/>
      <c r="VRE1" s="669"/>
      <c r="VRF1" s="669"/>
      <c r="VRG1" s="670"/>
      <c r="VRH1" s="669"/>
      <c r="VRI1" s="669"/>
      <c r="VRJ1" s="669"/>
      <c r="VRK1" s="671"/>
      <c r="VRL1" s="550"/>
      <c r="VRM1" s="551"/>
      <c r="VRN1" s="669"/>
      <c r="VRO1" s="669"/>
      <c r="VRP1" s="669"/>
      <c r="VRQ1" s="669"/>
      <c r="VRR1" s="669"/>
      <c r="VRS1" s="669"/>
      <c r="VRT1" s="669"/>
      <c r="VRU1" s="669"/>
      <c r="VRV1" s="669"/>
      <c r="VRW1" s="669"/>
      <c r="VRX1" s="669"/>
      <c r="VRY1" s="669"/>
      <c r="VRZ1" s="669"/>
      <c r="VSA1" s="669"/>
      <c r="VSB1" s="670"/>
      <c r="VSC1" s="669"/>
      <c r="VSD1" s="669"/>
      <c r="VSE1" s="669"/>
      <c r="VSF1" s="671"/>
      <c r="VSG1" s="550"/>
      <c r="VSH1" s="551"/>
      <c r="VSI1" s="669"/>
      <c r="VSJ1" s="669"/>
      <c r="VSK1" s="669"/>
      <c r="VSL1" s="669"/>
      <c r="VSM1" s="669"/>
      <c r="VSN1" s="669"/>
      <c r="VSO1" s="669"/>
      <c r="VSP1" s="669"/>
      <c r="VSQ1" s="669"/>
      <c r="VSR1" s="669"/>
      <c r="VSS1" s="669"/>
      <c r="VST1" s="669"/>
      <c r="VSU1" s="669"/>
      <c r="VSV1" s="669"/>
      <c r="VSW1" s="670"/>
      <c r="VSX1" s="669"/>
      <c r="VSY1" s="669"/>
      <c r="VSZ1" s="669"/>
      <c r="VTA1" s="671"/>
      <c r="VTB1" s="550"/>
      <c r="VTC1" s="551"/>
      <c r="VTD1" s="669"/>
      <c r="VTE1" s="669"/>
      <c r="VTF1" s="669"/>
      <c r="VTG1" s="669"/>
      <c r="VTH1" s="669"/>
      <c r="VTI1" s="669"/>
      <c r="VTJ1" s="669"/>
      <c r="VTK1" s="669"/>
      <c r="VTL1" s="669"/>
      <c r="VTM1" s="669"/>
      <c r="VTN1" s="669"/>
      <c r="VTO1" s="669"/>
      <c r="VTP1" s="669"/>
      <c r="VTQ1" s="669"/>
      <c r="VTR1" s="670"/>
      <c r="VTS1" s="669"/>
      <c r="VTT1" s="669"/>
      <c r="VTU1" s="669"/>
      <c r="VTV1" s="671"/>
      <c r="VTW1" s="550"/>
      <c r="VTX1" s="551"/>
      <c r="VTY1" s="669"/>
      <c r="VTZ1" s="669"/>
      <c r="VUA1" s="669"/>
      <c r="VUB1" s="669"/>
      <c r="VUC1" s="669"/>
      <c r="VUD1" s="669"/>
      <c r="VUE1" s="669"/>
      <c r="VUF1" s="669"/>
      <c r="VUG1" s="669"/>
      <c r="VUH1" s="669"/>
      <c r="VUI1" s="669"/>
      <c r="VUJ1" s="669"/>
      <c r="VUK1" s="669"/>
      <c r="VUL1" s="669"/>
      <c r="VUM1" s="670"/>
      <c r="VUN1" s="669"/>
      <c r="VUO1" s="669"/>
      <c r="VUP1" s="669"/>
      <c r="VUQ1" s="671"/>
      <c r="VUR1" s="550"/>
      <c r="VUS1" s="551"/>
      <c r="VUT1" s="669"/>
      <c r="VUU1" s="669"/>
      <c r="VUV1" s="669"/>
      <c r="VUW1" s="669"/>
      <c r="VUX1" s="669"/>
      <c r="VUY1" s="669"/>
      <c r="VUZ1" s="669"/>
      <c r="VVA1" s="669"/>
      <c r="VVB1" s="669"/>
      <c r="VVC1" s="669"/>
      <c r="VVD1" s="669"/>
      <c r="VVE1" s="669"/>
      <c r="VVF1" s="669"/>
      <c r="VVG1" s="669"/>
      <c r="VVH1" s="670"/>
      <c r="VVI1" s="669"/>
      <c r="VVJ1" s="669"/>
      <c r="VVK1" s="669"/>
      <c r="VVL1" s="671"/>
      <c r="VVM1" s="550"/>
      <c r="VVN1" s="551"/>
      <c r="VVO1" s="669"/>
      <c r="VVP1" s="669"/>
      <c r="VVQ1" s="669"/>
      <c r="VVR1" s="669"/>
      <c r="VVS1" s="669"/>
      <c r="VVT1" s="669"/>
      <c r="VVU1" s="669"/>
      <c r="VVV1" s="669"/>
      <c r="VVW1" s="669"/>
      <c r="VVX1" s="669"/>
      <c r="VVY1" s="669"/>
      <c r="VVZ1" s="669"/>
      <c r="VWA1" s="669"/>
      <c r="VWB1" s="669"/>
      <c r="VWC1" s="670"/>
      <c r="VWD1" s="669"/>
      <c r="VWE1" s="669"/>
      <c r="VWF1" s="669"/>
      <c r="VWG1" s="671"/>
      <c r="VWH1" s="550"/>
      <c r="VWI1" s="551"/>
      <c r="VWJ1" s="669"/>
      <c r="VWK1" s="669"/>
      <c r="VWL1" s="669"/>
      <c r="VWM1" s="669"/>
      <c r="VWN1" s="669"/>
      <c r="VWO1" s="669"/>
      <c r="VWP1" s="669"/>
      <c r="VWQ1" s="669"/>
      <c r="VWR1" s="669"/>
      <c r="VWS1" s="669"/>
      <c r="VWT1" s="669"/>
      <c r="VWU1" s="669"/>
      <c r="VWV1" s="669"/>
      <c r="VWW1" s="669"/>
      <c r="VWX1" s="670"/>
      <c r="VWY1" s="669"/>
      <c r="VWZ1" s="669"/>
      <c r="VXA1" s="669"/>
      <c r="VXB1" s="671"/>
      <c r="VXC1" s="550"/>
      <c r="VXD1" s="551"/>
      <c r="VXE1" s="669"/>
      <c r="VXF1" s="669"/>
      <c r="VXG1" s="669"/>
      <c r="VXH1" s="669"/>
      <c r="VXI1" s="669"/>
      <c r="VXJ1" s="669"/>
      <c r="VXK1" s="669"/>
      <c r="VXL1" s="669"/>
      <c r="VXM1" s="669"/>
      <c r="VXN1" s="669"/>
      <c r="VXO1" s="669"/>
      <c r="VXP1" s="669"/>
      <c r="VXQ1" s="669"/>
      <c r="VXR1" s="669"/>
      <c r="VXS1" s="670"/>
      <c r="VXT1" s="669"/>
      <c r="VXU1" s="669"/>
      <c r="VXV1" s="669"/>
      <c r="VXW1" s="671"/>
      <c r="VXX1" s="550"/>
      <c r="VXY1" s="551"/>
      <c r="VXZ1" s="669"/>
      <c r="VYA1" s="669"/>
      <c r="VYB1" s="669"/>
      <c r="VYC1" s="669"/>
      <c r="VYD1" s="669"/>
      <c r="VYE1" s="669"/>
      <c r="VYF1" s="669"/>
      <c r="VYG1" s="669"/>
      <c r="VYH1" s="669"/>
      <c r="VYI1" s="669"/>
      <c r="VYJ1" s="669"/>
      <c r="VYK1" s="669"/>
      <c r="VYL1" s="669"/>
      <c r="VYM1" s="669"/>
      <c r="VYN1" s="670"/>
      <c r="VYO1" s="669"/>
      <c r="VYP1" s="669"/>
      <c r="VYQ1" s="669"/>
      <c r="VYR1" s="671"/>
      <c r="VYS1" s="550"/>
      <c r="VYT1" s="551"/>
      <c r="VYU1" s="669"/>
      <c r="VYV1" s="669"/>
      <c r="VYW1" s="669"/>
      <c r="VYX1" s="669"/>
      <c r="VYY1" s="669"/>
      <c r="VYZ1" s="669"/>
      <c r="VZA1" s="669"/>
      <c r="VZB1" s="669"/>
      <c r="VZC1" s="669"/>
      <c r="VZD1" s="669"/>
      <c r="VZE1" s="669"/>
      <c r="VZF1" s="669"/>
      <c r="VZG1" s="669"/>
      <c r="VZH1" s="669"/>
      <c r="VZI1" s="670"/>
      <c r="VZJ1" s="669"/>
      <c r="VZK1" s="669"/>
      <c r="VZL1" s="669"/>
      <c r="VZM1" s="671"/>
      <c r="VZN1" s="550"/>
      <c r="VZO1" s="551"/>
      <c r="VZP1" s="669"/>
      <c r="VZQ1" s="669"/>
      <c r="VZR1" s="669"/>
      <c r="VZS1" s="669"/>
      <c r="VZT1" s="669"/>
      <c r="VZU1" s="669"/>
      <c r="VZV1" s="669"/>
      <c r="VZW1" s="669"/>
      <c r="VZX1" s="669"/>
      <c r="VZY1" s="669"/>
      <c r="VZZ1" s="669"/>
      <c r="WAA1" s="669"/>
      <c r="WAB1" s="669"/>
      <c r="WAC1" s="669"/>
      <c r="WAD1" s="670"/>
      <c r="WAE1" s="669"/>
      <c r="WAF1" s="669"/>
      <c r="WAG1" s="669"/>
      <c r="WAH1" s="671"/>
      <c r="WAI1" s="550"/>
      <c r="WAJ1" s="551"/>
      <c r="WAK1" s="669"/>
      <c r="WAL1" s="669"/>
      <c r="WAM1" s="669"/>
      <c r="WAN1" s="669"/>
      <c r="WAO1" s="669"/>
      <c r="WAP1" s="669"/>
      <c r="WAQ1" s="669"/>
      <c r="WAR1" s="669"/>
      <c r="WAS1" s="669"/>
      <c r="WAT1" s="669"/>
      <c r="WAU1" s="669"/>
      <c r="WAV1" s="669"/>
      <c r="WAW1" s="669"/>
      <c r="WAX1" s="669"/>
      <c r="WAY1" s="670"/>
      <c r="WAZ1" s="669"/>
      <c r="WBA1" s="669"/>
      <c r="WBB1" s="669"/>
      <c r="WBC1" s="671"/>
      <c r="WBD1" s="550"/>
      <c r="WBE1" s="551"/>
      <c r="WBF1" s="669"/>
      <c r="WBG1" s="669"/>
      <c r="WBH1" s="669"/>
      <c r="WBI1" s="669"/>
      <c r="WBJ1" s="669"/>
      <c r="WBK1" s="669"/>
      <c r="WBL1" s="669"/>
      <c r="WBM1" s="669"/>
      <c r="WBN1" s="669"/>
      <c r="WBO1" s="669"/>
      <c r="WBP1" s="669"/>
      <c r="WBQ1" s="669"/>
      <c r="WBR1" s="669"/>
      <c r="WBS1" s="669"/>
      <c r="WBT1" s="670"/>
      <c r="WBU1" s="669"/>
      <c r="WBV1" s="669"/>
      <c r="WBW1" s="669"/>
      <c r="WBX1" s="671"/>
      <c r="WBY1" s="550"/>
      <c r="WBZ1" s="551"/>
      <c r="WCA1" s="669"/>
      <c r="WCB1" s="669"/>
      <c r="WCC1" s="669"/>
      <c r="WCD1" s="669"/>
      <c r="WCE1" s="669"/>
      <c r="WCF1" s="669"/>
      <c r="WCG1" s="669"/>
      <c r="WCH1" s="669"/>
      <c r="WCI1" s="669"/>
      <c r="WCJ1" s="669"/>
      <c r="WCK1" s="669"/>
      <c r="WCL1" s="669"/>
      <c r="WCM1" s="669"/>
      <c r="WCN1" s="669"/>
      <c r="WCO1" s="670"/>
      <c r="WCP1" s="669"/>
      <c r="WCQ1" s="669"/>
      <c r="WCR1" s="669"/>
      <c r="WCS1" s="671"/>
      <c r="WCT1" s="550"/>
      <c r="WCU1" s="551"/>
      <c r="WCV1" s="669"/>
      <c r="WCW1" s="669"/>
      <c r="WCX1" s="669"/>
      <c r="WCY1" s="669"/>
      <c r="WCZ1" s="669"/>
      <c r="WDA1" s="669"/>
      <c r="WDB1" s="669"/>
      <c r="WDC1" s="669"/>
      <c r="WDD1" s="669"/>
      <c r="WDE1" s="669"/>
      <c r="WDF1" s="669"/>
      <c r="WDG1" s="669"/>
      <c r="WDH1" s="669"/>
      <c r="WDI1" s="669"/>
      <c r="WDJ1" s="670"/>
      <c r="WDK1" s="669"/>
      <c r="WDL1" s="669"/>
      <c r="WDM1" s="669"/>
      <c r="WDN1" s="671"/>
      <c r="WDO1" s="550"/>
      <c r="WDP1" s="551"/>
      <c r="WDQ1" s="669"/>
      <c r="WDR1" s="669"/>
      <c r="WDS1" s="669"/>
      <c r="WDT1" s="669"/>
      <c r="WDU1" s="669"/>
      <c r="WDV1" s="669"/>
      <c r="WDW1" s="669"/>
      <c r="WDX1" s="669"/>
      <c r="WDY1" s="669"/>
      <c r="WDZ1" s="669"/>
      <c r="WEA1" s="669"/>
      <c r="WEB1" s="669"/>
      <c r="WEC1" s="669"/>
      <c r="WED1" s="669"/>
      <c r="WEE1" s="670"/>
      <c r="WEF1" s="669"/>
      <c r="WEG1" s="669"/>
      <c r="WEH1" s="669"/>
      <c r="WEI1" s="671"/>
      <c r="WEJ1" s="550"/>
      <c r="WEK1" s="551"/>
      <c r="WEL1" s="669"/>
      <c r="WEM1" s="669"/>
      <c r="WEN1" s="669"/>
      <c r="WEO1" s="669"/>
      <c r="WEP1" s="669"/>
      <c r="WEQ1" s="669"/>
      <c r="WER1" s="669"/>
      <c r="WES1" s="669"/>
      <c r="WET1" s="669"/>
      <c r="WEU1" s="669"/>
      <c r="WEV1" s="669"/>
      <c r="WEW1" s="669"/>
      <c r="WEX1" s="669"/>
      <c r="WEY1" s="669"/>
      <c r="WEZ1" s="670"/>
      <c r="WFA1" s="669"/>
      <c r="WFB1" s="669"/>
      <c r="WFC1" s="669"/>
      <c r="WFD1" s="671"/>
      <c r="WFE1" s="550"/>
      <c r="WFF1" s="551"/>
      <c r="WFG1" s="669"/>
      <c r="WFH1" s="669"/>
      <c r="WFI1" s="669"/>
      <c r="WFJ1" s="669"/>
      <c r="WFK1" s="669"/>
      <c r="WFL1" s="669"/>
      <c r="WFM1" s="669"/>
      <c r="WFN1" s="669"/>
      <c r="WFO1" s="669"/>
      <c r="WFP1" s="669"/>
      <c r="WFQ1" s="669"/>
      <c r="WFR1" s="669"/>
      <c r="WFS1" s="669"/>
      <c r="WFT1" s="669"/>
      <c r="WFU1" s="670"/>
      <c r="WFV1" s="669"/>
      <c r="WFW1" s="669"/>
      <c r="WFX1" s="669"/>
      <c r="WFY1" s="671"/>
      <c r="WFZ1" s="550"/>
      <c r="WGA1" s="551"/>
      <c r="WGB1" s="669"/>
      <c r="WGC1" s="669"/>
      <c r="WGD1" s="669"/>
      <c r="WGE1" s="669"/>
      <c r="WGF1" s="669"/>
      <c r="WGG1" s="669"/>
      <c r="WGH1" s="669"/>
      <c r="WGI1" s="669"/>
      <c r="WGJ1" s="669"/>
      <c r="WGK1" s="669"/>
      <c r="WGL1" s="669"/>
      <c r="WGM1" s="669"/>
      <c r="WGN1" s="669"/>
      <c r="WGO1" s="669"/>
      <c r="WGP1" s="670"/>
      <c r="WGQ1" s="669"/>
      <c r="WGR1" s="669"/>
      <c r="WGS1" s="669"/>
      <c r="WGT1" s="671"/>
      <c r="WGU1" s="550"/>
      <c r="WGV1" s="551"/>
      <c r="WGW1" s="669"/>
      <c r="WGX1" s="669"/>
      <c r="WGY1" s="669"/>
      <c r="WGZ1" s="669"/>
      <c r="WHA1" s="669"/>
      <c r="WHB1" s="669"/>
      <c r="WHC1" s="669"/>
      <c r="WHD1" s="669"/>
      <c r="WHE1" s="669"/>
      <c r="WHF1" s="669"/>
      <c r="WHG1" s="669"/>
      <c r="WHH1" s="669"/>
      <c r="WHI1" s="669"/>
      <c r="WHJ1" s="669"/>
      <c r="WHK1" s="670"/>
      <c r="WHL1" s="669"/>
      <c r="WHM1" s="669"/>
      <c r="WHN1" s="669"/>
      <c r="WHO1" s="671"/>
      <c r="WHP1" s="550"/>
      <c r="WHQ1" s="551"/>
      <c r="WHR1" s="669"/>
      <c r="WHS1" s="669"/>
      <c r="WHT1" s="669"/>
      <c r="WHU1" s="669"/>
      <c r="WHV1" s="669"/>
      <c r="WHW1" s="669"/>
      <c r="WHX1" s="669"/>
      <c r="WHY1" s="669"/>
      <c r="WHZ1" s="669"/>
      <c r="WIA1" s="669"/>
      <c r="WIB1" s="669"/>
      <c r="WIC1" s="669"/>
      <c r="WID1" s="669"/>
      <c r="WIE1" s="669"/>
      <c r="WIF1" s="670"/>
      <c r="WIG1" s="669"/>
      <c r="WIH1" s="669"/>
      <c r="WII1" s="669"/>
      <c r="WIJ1" s="671"/>
      <c r="WIK1" s="550"/>
      <c r="WIL1" s="551"/>
      <c r="WIM1" s="669"/>
      <c r="WIN1" s="669"/>
      <c r="WIO1" s="669"/>
      <c r="WIP1" s="669"/>
      <c r="WIQ1" s="669"/>
      <c r="WIR1" s="669"/>
      <c r="WIS1" s="669"/>
      <c r="WIT1" s="669"/>
      <c r="WIU1" s="669"/>
      <c r="WIV1" s="669"/>
      <c r="WIW1" s="669"/>
      <c r="WIX1" s="669"/>
      <c r="WIY1" s="669"/>
      <c r="WIZ1" s="669"/>
      <c r="WJA1" s="670"/>
      <c r="WJB1" s="669"/>
      <c r="WJC1" s="669"/>
      <c r="WJD1" s="669"/>
      <c r="WJE1" s="671"/>
      <c r="WJF1" s="550"/>
      <c r="WJG1" s="551"/>
      <c r="WJH1" s="669"/>
      <c r="WJI1" s="669"/>
      <c r="WJJ1" s="669"/>
      <c r="WJK1" s="669"/>
      <c r="WJL1" s="669"/>
      <c r="WJM1" s="669"/>
      <c r="WJN1" s="669"/>
      <c r="WJO1" s="669"/>
      <c r="WJP1" s="669"/>
      <c r="WJQ1" s="669"/>
      <c r="WJR1" s="669"/>
      <c r="WJS1" s="669"/>
      <c r="WJT1" s="669"/>
      <c r="WJU1" s="669"/>
      <c r="WJV1" s="670"/>
      <c r="WJW1" s="669"/>
      <c r="WJX1" s="669"/>
      <c r="WJY1" s="669"/>
      <c r="WJZ1" s="671"/>
      <c r="WKA1" s="550"/>
      <c r="WKB1" s="551"/>
      <c r="WKC1" s="669"/>
      <c r="WKD1" s="669"/>
      <c r="WKE1" s="669"/>
      <c r="WKF1" s="669"/>
      <c r="WKG1" s="669"/>
      <c r="WKH1" s="669"/>
      <c r="WKI1" s="669"/>
      <c r="WKJ1" s="669"/>
      <c r="WKK1" s="669"/>
      <c r="WKL1" s="669"/>
      <c r="WKM1" s="669"/>
      <c r="WKN1" s="669"/>
      <c r="WKO1" s="669"/>
      <c r="WKP1" s="669"/>
      <c r="WKQ1" s="670"/>
      <c r="WKR1" s="669"/>
      <c r="WKS1" s="669"/>
      <c r="WKT1" s="669"/>
      <c r="WKU1" s="671"/>
      <c r="WKV1" s="550"/>
      <c r="WKW1" s="551"/>
      <c r="WKX1" s="669"/>
      <c r="WKY1" s="669"/>
      <c r="WKZ1" s="669"/>
      <c r="WLA1" s="669"/>
      <c r="WLB1" s="669"/>
      <c r="WLC1" s="669"/>
      <c r="WLD1" s="669"/>
      <c r="WLE1" s="669"/>
      <c r="WLF1" s="669"/>
      <c r="WLG1" s="669"/>
      <c r="WLH1" s="669"/>
      <c r="WLI1" s="669"/>
      <c r="WLJ1" s="669"/>
      <c r="WLK1" s="669"/>
      <c r="WLL1" s="670"/>
      <c r="WLM1" s="669"/>
      <c r="WLN1" s="669"/>
      <c r="WLO1" s="669"/>
      <c r="WLP1" s="671"/>
      <c r="WLQ1" s="550"/>
      <c r="WLR1" s="551"/>
      <c r="WLS1" s="669"/>
      <c r="WLT1" s="669"/>
      <c r="WLU1" s="669"/>
      <c r="WLV1" s="669"/>
      <c r="WLW1" s="669"/>
      <c r="WLX1" s="669"/>
      <c r="WLY1" s="669"/>
      <c r="WLZ1" s="669"/>
      <c r="WMA1" s="669"/>
      <c r="WMB1" s="669"/>
      <c r="WMC1" s="669"/>
      <c r="WMD1" s="669"/>
      <c r="WME1" s="669"/>
      <c r="WMF1" s="669"/>
      <c r="WMG1" s="670"/>
      <c r="WMH1" s="669"/>
      <c r="WMI1" s="669"/>
      <c r="WMJ1" s="669"/>
      <c r="WMK1" s="671"/>
      <c r="WML1" s="550"/>
      <c r="WMM1" s="551"/>
      <c r="WMN1" s="669"/>
      <c r="WMO1" s="669"/>
      <c r="WMP1" s="669"/>
      <c r="WMQ1" s="669"/>
      <c r="WMR1" s="669"/>
      <c r="WMS1" s="669"/>
      <c r="WMT1" s="669"/>
      <c r="WMU1" s="669"/>
      <c r="WMV1" s="669"/>
      <c r="WMW1" s="669"/>
      <c r="WMX1" s="669"/>
      <c r="WMY1" s="669"/>
      <c r="WMZ1" s="669"/>
      <c r="WNA1" s="669"/>
      <c r="WNB1" s="670"/>
      <c r="WNC1" s="669"/>
      <c r="WND1" s="669"/>
      <c r="WNE1" s="669"/>
      <c r="WNF1" s="671"/>
      <c r="WNG1" s="550"/>
      <c r="WNH1" s="551"/>
      <c r="WNI1" s="669"/>
      <c r="WNJ1" s="669"/>
      <c r="WNK1" s="669"/>
      <c r="WNL1" s="669"/>
      <c r="WNM1" s="669"/>
      <c r="WNN1" s="669"/>
      <c r="WNO1" s="669"/>
      <c r="WNP1" s="669"/>
      <c r="WNQ1" s="669"/>
      <c r="WNR1" s="669"/>
      <c r="WNS1" s="669"/>
      <c r="WNT1" s="669"/>
      <c r="WNU1" s="669"/>
      <c r="WNV1" s="669"/>
      <c r="WNW1" s="670"/>
      <c r="WNX1" s="669"/>
      <c r="WNY1" s="669"/>
      <c r="WNZ1" s="669"/>
      <c r="WOA1" s="671"/>
      <c r="WOB1" s="550"/>
      <c r="WOC1" s="551"/>
      <c r="WOD1" s="669"/>
      <c r="WOE1" s="669"/>
      <c r="WOF1" s="669"/>
      <c r="WOG1" s="669"/>
      <c r="WOH1" s="669"/>
      <c r="WOI1" s="669"/>
      <c r="WOJ1" s="669"/>
      <c r="WOK1" s="669"/>
      <c r="WOL1" s="669"/>
      <c r="WOM1" s="669"/>
      <c r="WON1" s="669"/>
      <c r="WOO1" s="669"/>
      <c r="WOP1" s="669"/>
      <c r="WOQ1" s="669"/>
      <c r="WOR1" s="670"/>
      <c r="WOS1" s="669"/>
      <c r="WOT1" s="669"/>
      <c r="WOU1" s="669"/>
      <c r="WOV1" s="671"/>
      <c r="WOW1" s="550"/>
      <c r="WOX1" s="551"/>
      <c r="WOY1" s="669"/>
      <c r="WOZ1" s="669"/>
      <c r="WPA1" s="669"/>
      <c r="WPB1" s="669"/>
      <c r="WPC1" s="669"/>
      <c r="WPD1" s="669"/>
      <c r="WPE1" s="669"/>
      <c r="WPF1" s="669"/>
      <c r="WPG1" s="669"/>
      <c r="WPH1" s="669"/>
      <c r="WPI1" s="669"/>
      <c r="WPJ1" s="669"/>
      <c r="WPK1" s="669"/>
      <c r="WPL1" s="669"/>
      <c r="WPM1" s="670"/>
      <c r="WPN1" s="669"/>
      <c r="WPO1" s="669"/>
      <c r="WPP1" s="669"/>
      <c r="WPQ1" s="671"/>
      <c r="WPR1" s="550"/>
      <c r="WPS1" s="551"/>
      <c r="WPT1" s="669"/>
      <c r="WPU1" s="669"/>
      <c r="WPV1" s="669"/>
      <c r="WPW1" s="669"/>
      <c r="WPX1" s="669"/>
      <c r="WPY1" s="669"/>
      <c r="WPZ1" s="669"/>
      <c r="WQA1" s="669"/>
      <c r="WQB1" s="669"/>
      <c r="WQC1" s="669"/>
      <c r="WQD1" s="669"/>
      <c r="WQE1" s="669"/>
      <c r="WQF1" s="669"/>
      <c r="WQG1" s="669"/>
      <c r="WQH1" s="670"/>
      <c r="WQI1" s="669"/>
      <c r="WQJ1" s="669"/>
      <c r="WQK1" s="669"/>
      <c r="WQL1" s="671"/>
      <c r="WQM1" s="550"/>
      <c r="WQN1" s="551"/>
      <c r="WQO1" s="669"/>
      <c r="WQP1" s="669"/>
      <c r="WQQ1" s="669"/>
      <c r="WQR1" s="669"/>
      <c r="WQS1" s="669"/>
      <c r="WQT1" s="669"/>
      <c r="WQU1" s="669"/>
      <c r="WQV1" s="669"/>
      <c r="WQW1" s="669"/>
      <c r="WQX1" s="669"/>
      <c r="WQY1" s="669"/>
      <c r="WQZ1" s="669"/>
      <c r="WRA1" s="669"/>
      <c r="WRB1" s="669"/>
      <c r="WRC1" s="670"/>
      <c r="WRD1" s="669"/>
      <c r="WRE1" s="669"/>
      <c r="WRF1" s="669"/>
      <c r="WRG1" s="671"/>
      <c r="WRH1" s="550"/>
      <c r="WRI1" s="551"/>
      <c r="WRJ1" s="669"/>
      <c r="WRK1" s="669"/>
      <c r="WRL1" s="669"/>
      <c r="WRM1" s="669"/>
      <c r="WRN1" s="669"/>
      <c r="WRO1" s="669"/>
      <c r="WRP1" s="669"/>
      <c r="WRQ1" s="669"/>
      <c r="WRR1" s="669"/>
      <c r="WRS1" s="669"/>
      <c r="WRT1" s="669"/>
      <c r="WRU1" s="669"/>
      <c r="WRV1" s="669"/>
      <c r="WRW1" s="669"/>
      <c r="WRX1" s="670"/>
      <c r="WRY1" s="669"/>
      <c r="WRZ1" s="669"/>
      <c r="WSA1" s="669"/>
      <c r="WSB1" s="671"/>
      <c r="WSC1" s="550"/>
      <c r="WSD1" s="551"/>
      <c r="WSE1" s="669"/>
      <c r="WSF1" s="669"/>
      <c r="WSG1" s="669"/>
      <c r="WSH1" s="669"/>
      <c r="WSI1" s="669"/>
      <c r="WSJ1" s="669"/>
      <c r="WSK1" s="669"/>
      <c r="WSL1" s="669"/>
      <c r="WSM1" s="669"/>
      <c r="WSN1" s="669"/>
      <c r="WSO1" s="669"/>
      <c r="WSP1" s="669"/>
      <c r="WSQ1" s="669"/>
      <c r="WSR1" s="669"/>
      <c r="WSS1" s="670"/>
      <c r="WST1" s="669"/>
      <c r="WSU1" s="669"/>
      <c r="WSV1" s="669"/>
      <c r="WSW1" s="671"/>
      <c r="WSX1" s="550"/>
      <c r="WSY1" s="551"/>
      <c r="WSZ1" s="669"/>
      <c r="WTA1" s="669"/>
      <c r="WTB1" s="669"/>
      <c r="WTC1" s="669"/>
      <c r="WTD1" s="669"/>
      <c r="WTE1" s="669"/>
      <c r="WTF1" s="669"/>
      <c r="WTG1" s="669"/>
      <c r="WTH1" s="669"/>
      <c r="WTI1" s="669"/>
      <c r="WTJ1" s="669"/>
      <c r="WTK1" s="669"/>
      <c r="WTL1" s="669"/>
      <c r="WTM1" s="669"/>
      <c r="WTN1" s="670"/>
      <c r="WTO1" s="669"/>
      <c r="WTP1" s="669"/>
      <c r="WTQ1" s="669"/>
      <c r="WTR1" s="671"/>
      <c r="WTS1" s="550"/>
      <c r="WTT1" s="551"/>
      <c r="WTU1" s="669"/>
      <c r="WTV1" s="669"/>
      <c r="WTW1" s="669"/>
      <c r="WTX1" s="669"/>
      <c r="WTY1" s="669"/>
      <c r="WTZ1" s="669"/>
      <c r="WUA1" s="669"/>
      <c r="WUB1" s="669"/>
      <c r="WUC1" s="669"/>
      <c r="WUD1" s="669"/>
      <c r="WUE1" s="669"/>
      <c r="WUF1" s="669"/>
      <c r="WUG1" s="669"/>
      <c r="WUH1" s="669"/>
      <c r="WUI1" s="670"/>
      <c r="WUJ1" s="669"/>
      <c r="WUK1" s="669"/>
      <c r="WUL1" s="669"/>
      <c r="WUM1" s="671"/>
      <c r="WUN1" s="550"/>
      <c r="WUO1" s="551"/>
      <c r="WUP1" s="669"/>
      <c r="WUQ1" s="669"/>
      <c r="WUR1" s="669"/>
      <c r="WUS1" s="669"/>
      <c r="WUT1" s="669"/>
      <c r="WUU1" s="669"/>
      <c r="WUV1" s="669"/>
      <c r="WUW1" s="669"/>
      <c r="WUX1" s="669"/>
      <c r="WUY1" s="669"/>
      <c r="WUZ1" s="669"/>
      <c r="WVA1" s="669"/>
      <c r="WVB1" s="669"/>
      <c r="WVC1" s="669"/>
      <c r="WVD1" s="670"/>
      <c r="WVE1" s="669"/>
      <c r="WVF1" s="669"/>
      <c r="WVG1" s="669"/>
      <c r="WVH1" s="671"/>
      <c r="WVI1" s="550"/>
      <c r="WVJ1" s="551"/>
      <c r="WVK1" s="669"/>
      <c r="WVL1" s="669"/>
      <c r="WVM1" s="669"/>
      <c r="WVN1" s="669"/>
      <c r="WVO1" s="669"/>
      <c r="WVP1" s="669"/>
      <c r="WVQ1" s="669"/>
      <c r="WVR1" s="669"/>
      <c r="WVS1" s="669"/>
      <c r="WVT1" s="669"/>
      <c r="WVU1" s="669"/>
      <c r="WVV1" s="669"/>
      <c r="WVW1" s="669"/>
      <c r="WVX1" s="669"/>
      <c r="WVY1" s="670"/>
      <c r="WVZ1" s="669"/>
      <c r="WWA1" s="669"/>
      <c r="WWB1" s="669"/>
      <c r="WWC1" s="671"/>
      <c r="WWD1" s="550"/>
      <c r="WWE1" s="551"/>
      <c r="WWF1" s="669"/>
      <c r="WWG1" s="669"/>
      <c r="WWH1" s="669"/>
      <c r="WWI1" s="669"/>
      <c r="WWJ1" s="669"/>
      <c r="WWK1" s="669"/>
      <c r="WWL1" s="669"/>
      <c r="WWM1" s="669"/>
      <c r="WWN1" s="669"/>
      <c r="WWO1" s="669"/>
      <c r="WWP1" s="669"/>
      <c r="WWQ1" s="669"/>
      <c r="WWR1" s="669"/>
      <c r="WWS1" s="669"/>
      <c r="WWT1" s="670"/>
      <c r="WWU1" s="669"/>
      <c r="WWV1" s="669"/>
      <c r="WWW1" s="669"/>
      <c r="WWX1" s="671"/>
      <c r="WWY1" s="550"/>
      <c r="WWZ1" s="551"/>
      <c r="WXA1" s="669"/>
      <c r="WXB1" s="669"/>
      <c r="WXC1" s="669"/>
      <c r="WXD1" s="669"/>
      <c r="WXE1" s="669"/>
      <c r="WXF1" s="669"/>
      <c r="WXG1" s="669"/>
      <c r="WXH1" s="669"/>
      <c r="WXI1" s="669"/>
      <c r="WXJ1" s="669"/>
      <c r="WXK1" s="669"/>
      <c r="WXL1" s="669"/>
      <c r="WXM1" s="669"/>
      <c r="WXN1" s="669"/>
      <c r="WXO1" s="670"/>
      <c r="WXP1" s="669"/>
      <c r="WXQ1" s="669"/>
      <c r="WXR1" s="669"/>
      <c r="WXS1" s="671"/>
      <c r="WXT1" s="550"/>
      <c r="WXU1" s="551"/>
      <c r="WXV1" s="669"/>
      <c r="WXW1" s="669"/>
      <c r="WXX1" s="669"/>
      <c r="WXY1" s="669"/>
      <c r="WXZ1" s="669"/>
      <c r="WYA1" s="669"/>
      <c r="WYB1" s="669"/>
      <c r="WYC1" s="669"/>
      <c r="WYD1" s="669"/>
      <c r="WYE1" s="669"/>
      <c r="WYF1" s="669"/>
      <c r="WYG1" s="669"/>
      <c r="WYH1" s="669"/>
      <c r="WYI1" s="669"/>
      <c r="WYJ1" s="670"/>
      <c r="WYK1" s="669"/>
      <c r="WYL1" s="669"/>
      <c r="WYM1" s="669"/>
      <c r="WYN1" s="671"/>
      <c r="WYO1" s="550"/>
      <c r="WYP1" s="551"/>
      <c r="WYQ1" s="669"/>
      <c r="WYR1" s="669"/>
      <c r="WYS1" s="669"/>
      <c r="WYT1" s="669"/>
      <c r="WYU1" s="669"/>
      <c r="WYV1" s="669"/>
      <c r="WYW1" s="669"/>
      <c r="WYX1" s="669"/>
      <c r="WYY1" s="669"/>
      <c r="WYZ1" s="669"/>
      <c r="WZA1" s="669"/>
      <c r="WZB1" s="669"/>
      <c r="WZC1" s="669"/>
      <c r="WZD1" s="669"/>
      <c r="WZE1" s="670"/>
      <c r="WZF1" s="669"/>
      <c r="WZG1" s="669"/>
      <c r="WZH1" s="669"/>
      <c r="WZI1" s="671"/>
      <c r="WZJ1" s="550"/>
      <c r="WZK1" s="551"/>
      <c r="WZL1" s="669"/>
      <c r="WZM1" s="669"/>
      <c r="WZN1" s="669"/>
      <c r="WZO1" s="669"/>
      <c r="WZP1" s="669"/>
      <c r="WZQ1" s="669"/>
      <c r="WZR1" s="669"/>
      <c r="WZS1" s="669"/>
      <c r="WZT1" s="669"/>
      <c r="WZU1" s="669"/>
      <c r="WZV1" s="669"/>
      <c r="WZW1" s="669"/>
      <c r="WZX1" s="669"/>
      <c r="WZY1" s="669"/>
      <c r="WZZ1" s="670"/>
      <c r="XAA1" s="669"/>
      <c r="XAB1" s="669"/>
      <c r="XAC1" s="669"/>
      <c r="XAD1" s="671"/>
      <c r="XAE1" s="550"/>
      <c r="XAF1" s="551"/>
      <c r="XAG1" s="669"/>
      <c r="XAH1" s="669"/>
      <c r="XAI1" s="669"/>
      <c r="XAJ1" s="669"/>
      <c r="XAK1" s="669"/>
      <c r="XAL1" s="669"/>
      <c r="XAM1" s="669"/>
      <c r="XAN1" s="669"/>
      <c r="XAO1" s="669"/>
      <c r="XAP1" s="669"/>
      <c r="XAQ1" s="669"/>
      <c r="XAR1" s="669"/>
      <c r="XAS1" s="669"/>
      <c r="XAT1" s="669"/>
      <c r="XAU1" s="670"/>
      <c r="XAV1" s="669"/>
      <c r="XAW1" s="669"/>
      <c r="XAX1" s="669"/>
      <c r="XAY1" s="671"/>
      <c r="XAZ1" s="550"/>
      <c r="XBA1" s="551"/>
      <c r="XBB1" s="669"/>
      <c r="XBC1" s="669"/>
      <c r="XBD1" s="669"/>
      <c r="XBE1" s="669"/>
      <c r="XBF1" s="669"/>
      <c r="XBG1" s="669"/>
      <c r="XBH1" s="669"/>
      <c r="XBI1" s="669"/>
      <c r="XBJ1" s="669"/>
      <c r="XBK1" s="669"/>
      <c r="XBL1" s="669"/>
      <c r="XBM1" s="669"/>
      <c r="XBN1" s="669"/>
      <c r="XBO1" s="669"/>
      <c r="XBP1" s="670"/>
      <c r="XBQ1" s="669"/>
      <c r="XBR1" s="669"/>
      <c r="XBS1" s="669"/>
      <c r="XBT1" s="671"/>
      <c r="XBU1" s="550"/>
      <c r="XBV1" s="551"/>
      <c r="XBW1" s="669"/>
      <c r="XBX1" s="669"/>
      <c r="XBY1" s="669"/>
      <c r="XBZ1" s="669"/>
      <c r="XCA1" s="669"/>
      <c r="XCB1" s="669"/>
      <c r="XCC1" s="669"/>
      <c r="XCD1" s="669"/>
      <c r="XCE1" s="669"/>
      <c r="XCF1" s="669"/>
      <c r="XCG1" s="669"/>
      <c r="XCH1" s="669"/>
      <c r="XCI1" s="669"/>
      <c r="XCJ1" s="669"/>
      <c r="XCK1" s="670"/>
      <c r="XCL1" s="669"/>
      <c r="XCM1" s="669"/>
      <c r="XCN1" s="669"/>
      <c r="XCO1" s="671"/>
      <c r="XCP1" s="550"/>
      <c r="XCQ1" s="551"/>
      <c r="XCR1" s="669"/>
      <c r="XCS1" s="669"/>
      <c r="XCT1" s="669"/>
      <c r="XCU1" s="669"/>
      <c r="XCV1" s="669"/>
      <c r="XCW1" s="669"/>
      <c r="XCX1" s="669"/>
      <c r="XCY1" s="669"/>
      <c r="XCZ1" s="669"/>
      <c r="XDA1" s="669"/>
      <c r="XDB1" s="669"/>
      <c r="XDC1" s="669"/>
      <c r="XDD1" s="669"/>
      <c r="XDE1" s="669"/>
      <c r="XDF1" s="670"/>
      <c r="XDG1" s="669"/>
      <c r="XDH1" s="669"/>
      <c r="XDI1" s="669"/>
      <c r="XDJ1" s="671"/>
      <c r="XDK1" s="550"/>
      <c r="XDL1" s="551"/>
      <c r="XDM1" s="669"/>
      <c r="XDN1" s="669"/>
      <c r="XDO1" s="669"/>
      <c r="XDP1" s="669"/>
      <c r="XDQ1" s="669"/>
      <c r="XDR1" s="669"/>
      <c r="XDS1" s="669"/>
      <c r="XDT1" s="669"/>
      <c r="XDU1" s="669"/>
      <c r="XDV1" s="669"/>
      <c r="XDW1" s="669"/>
      <c r="XDX1" s="669"/>
      <c r="XDY1" s="669"/>
      <c r="XDZ1" s="669"/>
      <c r="XEA1" s="670"/>
      <c r="XEB1" s="669"/>
      <c r="XEC1" s="669"/>
      <c r="XED1" s="669"/>
      <c r="XEE1" s="671"/>
      <c r="XEF1" s="550"/>
      <c r="XEG1" s="551"/>
      <c r="XEH1" s="669"/>
      <c r="XEI1" s="669"/>
      <c r="XEJ1" s="669"/>
      <c r="XEK1" s="669"/>
      <c r="XEL1" s="669"/>
      <c r="XEM1" s="669"/>
      <c r="XEN1" s="669"/>
      <c r="XEO1" s="669"/>
      <c r="XEP1" s="669"/>
      <c r="XEQ1" s="669"/>
      <c r="XER1" s="669"/>
      <c r="XES1" s="669"/>
      <c r="XET1" s="669"/>
      <c r="XEU1" s="669"/>
      <c r="XEV1" s="670"/>
      <c r="XEW1" s="669"/>
      <c r="XEX1" s="669"/>
      <c r="XEY1" s="669"/>
      <c r="XEZ1" s="671"/>
      <c r="XFA1" s="550"/>
      <c r="XFB1" s="550"/>
      <c r="XFC1" s="550"/>
      <c r="XFD1" s="550"/>
    </row>
    <row r="2" spans="1:16384" customFormat="1" ht="23.25" customHeight="1">
      <c r="A2" s="319"/>
      <c r="B2" s="319"/>
      <c r="C2" s="393"/>
      <c r="D2" s="655" t="s">
        <v>6</v>
      </c>
      <c r="E2" s="656"/>
      <c r="F2" s="656"/>
      <c r="G2" s="657"/>
      <c r="H2" s="656"/>
      <c r="I2" s="656"/>
      <c r="J2" s="658"/>
      <c r="K2" s="204" t="s">
        <v>2</v>
      </c>
      <c r="L2" s="659" t="s">
        <v>11</v>
      </c>
      <c r="M2" s="660"/>
      <c r="O2" s="55"/>
      <c r="P2" s="55"/>
      <c r="Q2" s="55"/>
      <c r="R2" s="55"/>
      <c r="S2" s="55"/>
      <c r="T2" s="55"/>
      <c r="U2" s="55"/>
      <c r="V2" s="55"/>
      <c r="W2" s="55"/>
      <c r="X2" s="55"/>
      <c r="Y2" s="55"/>
      <c r="Z2" s="55"/>
    </row>
    <row r="3" spans="1:16384" customFormat="1" ht="43.5" customHeight="1">
      <c r="A3" s="661" t="s">
        <v>451</v>
      </c>
      <c r="B3" s="662"/>
      <c r="C3" s="663"/>
      <c r="D3" s="667" t="s">
        <v>66</v>
      </c>
      <c r="E3" s="667" t="s">
        <v>112</v>
      </c>
      <c r="F3" s="667" t="s">
        <v>115</v>
      </c>
      <c r="G3" s="677" t="s">
        <v>2086</v>
      </c>
      <c r="H3" s="667" t="s">
        <v>117</v>
      </c>
      <c r="I3" s="667" t="s">
        <v>149</v>
      </c>
      <c r="J3" s="667" t="s">
        <v>130</v>
      </c>
      <c r="K3" s="672" t="s">
        <v>214</v>
      </c>
      <c r="L3" s="673" t="s">
        <v>290</v>
      </c>
      <c r="M3" s="675" t="s">
        <v>456</v>
      </c>
      <c r="O3" s="55"/>
      <c r="P3" s="55"/>
      <c r="Q3" s="55"/>
      <c r="R3" s="55"/>
      <c r="S3" s="55"/>
      <c r="T3" s="55"/>
      <c r="U3" s="55"/>
      <c r="V3" s="55"/>
      <c r="W3" s="55"/>
      <c r="X3" s="55"/>
      <c r="Y3" s="55"/>
      <c r="Z3" s="55"/>
    </row>
    <row r="4" spans="1:16384" customFormat="1" ht="24.75" customHeight="1">
      <c r="A4" s="664"/>
      <c r="B4" s="665"/>
      <c r="C4" s="666"/>
      <c r="D4" s="668"/>
      <c r="E4" s="668"/>
      <c r="F4" s="668"/>
      <c r="G4" s="678"/>
      <c r="H4" s="668"/>
      <c r="I4" s="668"/>
      <c r="J4" s="668"/>
      <c r="K4" s="668"/>
      <c r="L4" s="674"/>
      <c r="M4" s="676"/>
      <c r="N4" s="208" t="s">
        <v>26</v>
      </c>
      <c r="O4" s="55"/>
      <c r="P4" s="55"/>
      <c r="Q4" s="55"/>
      <c r="R4" s="55"/>
      <c r="S4" s="55"/>
      <c r="T4" s="55"/>
      <c r="U4" s="55"/>
      <c r="V4" s="55"/>
      <c r="W4" s="55"/>
      <c r="X4" s="55"/>
      <c r="Y4" s="55"/>
      <c r="Z4" s="55"/>
    </row>
    <row r="5" spans="1:16384" customFormat="1" ht="16">
      <c r="A5" s="680" t="s">
        <v>146</v>
      </c>
      <c r="B5" s="681"/>
      <c r="C5" s="682"/>
      <c r="D5" s="205" t="s">
        <v>101</v>
      </c>
      <c r="E5" s="205" t="s">
        <v>101</v>
      </c>
      <c r="F5" s="205" t="s">
        <v>101</v>
      </c>
      <c r="G5" s="412" t="s">
        <v>101</v>
      </c>
      <c r="H5" s="205" t="s">
        <v>88</v>
      </c>
      <c r="I5" s="205" t="s">
        <v>101</v>
      </c>
      <c r="J5" s="205" t="s">
        <v>101</v>
      </c>
      <c r="K5" s="205" t="s">
        <v>88</v>
      </c>
      <c r="L5" s="205" t="s">
        <v>101</v>
      </c>
      <c r="M5" s="376" t="s">
        <v>101</v>
      </c>
      <c r="N5" s="209" t="s">
        <v>109</v>
      </c>
      <c r="O5" s="55"/>
      <c r="P5" s="55"/>
      <c r="Q5" s="55"/>
      <c r="R5" s="55"/>
      <c r="S5" s="55"/>
      <c r="T5" s="55"/>
      <c r="U5" s="55"/>
      <c r="V5" s="55"/>
      <c r="W5" s="55"/>
      <c r="X5" s="55"/>
      <c r="Y5" s="55"/>
      <c r="Z5" s="55"/>
    </row>
    <row r="6" spans="1:16384" customFormat="1" ht="16">
      <c r="A6" s="683" t="s">
        <v>215</v>
      </c>
      <c r="B6" s="684"/>
      <c r="C6" s="685"/>
      <c r="D6" s="205" t="s">
        <v>101</v>
      </c>
      <c r="E6" s="205" t="s">
        <v>101</v>
      </c>
      <c r="F6" s="205" t="s">
        <v>101</v>
      </c>
      <c r="G6" s="412" t="s">
        <v>101</v>
      </c>
      <c r="H6" s="205" t="s">
        <v>88</v>
      </c>
      <c r="I6" s="205" t="s">
        <v>101</v>
      </c>
      <c r="J6" s="205" t="s">
        <v>101</v>
      </c>
      <c r="K6" s="205" t="s">
        <v>88</v>
      </c>
      <c r="L6" s="205" t="s">
        <v>101</v>
      </c>
      <c r="M6" s="205" t="s">
        <v>101</v>
      </c>
      <c r="N6" s="209" t="s">
        <v>101</v>
      </c>
      <c r="O6" s="55"/>
      <c r="P6" s="55"/>
      <c r="Q6" s="55"/>
      <c r="R6" s="55"/>
      <c r="S6" s="55"/>
      <c r="T6" s="55"/>
      <c r="U6" s="55"/>
      <c r="V6" s="55"/>
      <c r="W6" s="55"/>
      <c r="X6" s="55"/>
      <c r="Y6" s="55"/>
      <c r="Z6" s="55"/>
    </row>
    <row r="7" spans="1:16384" customFormat="1" ht="16">
      <c r="A7" s="627" t="s">
        <v>131</v>
      </c>
      <c r="B7" s="628"/>
      <c r="C7" s="629"/>
      <c r="D7" s="205" t="s">
        <v>57</v>
      </c>
      <c r="E7" s="205" t="s">
        <v>101</v>
      </c>
      <c r="F7" s="205" t="s">
        <v>101</v>
      </c>
      <c r="G7" s="412" t="s">
        <v>101</v>
      </c>
      <c r="H7" s="205" t="s">
        <v>57</v>
      </c>
      <c r="I7" s="205" t="s">
        <v>88</v>
      </c>
      <c r="J7" s="205" t="s">
        <v>88</v>
      </c>
      <c r="K7" s="205" t="s">
        <v>88</v>
      </c>
      <c r="L7" s="205" t="s">
        <v>109</v>
      </c>
      <c r="M7" s="205" t="s">
        <v>109</v>
      </c>
      <c r="N7" s="209" t="s">
        <v>88</v>
      </c>
      <c r="O7" s="55"/>
      <c r="P7" s="55"/>
      <c r="Q7" s="55"/>
      <c r="R7" s="55"/>
      <c r="S7" s="55"/>
      <c r="T7" s="55"/>
      <c r="U7" s="55"/>
      <c r="V7" s="55"/>
      <c r="W7" s="55"/>
      <c r="X7" s="55"/>
      <c r="Y7" s="55"/>
      <c r="Z7" s="55"/>
    </row>
    <row r="8" spans="1:16384" customFormat="1" ht="15.5" customHeight="1">
      <c r="A8" s="605"/>
      <c r="B8" s="648" t="s">
        <v>463</v>
      </c>
      <c r="C8" s="649"/>
      <c r="D8" s="205" t="s">
        <v>57</v>
      </c>
      <c r="E8" s="205" t="s">
        <v>101</v>
      </c>
      <c r="F8" s="205" t="s">
        <v>101</v>
      </c>
      <c r="G8" s="412" t="s">
        <v>101</v>
      </c>
      <c r="H8" s="205" t="s">
        <v>57</v>
      </c>
      <c r="I8" s="205" t="s">
        <v>88</v>
      </c>
      <c r="J8" s="205" t="s">
        <v>88</v>
      </c>
      <c r="K8" s="205" t="s">
        <v>88</v>
      </c>
      <c r="L8" s="205" t="s">
        <v>109</v>
      </c>
      <c r="M8" s="205" t="s">
        <v>109</v>
      </c>
      <c r="N8" s="209" t="s">
        <v>57</v>
      </c>
      <c r="O8" s="55"/>
      <c r="P8" s="55"/>
      <c r="Q8" s="55"/>
      <c r="R8" s="55"/>
      <c r="S8" s="55"/>
      <c r="T8" s="55"/>
      <c r="U8" s="55"/>
      <c r="V8" s="55"/>
      <c r="W8" s="55"/>
      <c r="X8" s="55"/>
      <c r="Y8" s="55"/>
      <c r="Z8" s="55"/>
    </row>
    <row r="9" spans="1:16384" customFormat="1" ht="21" customHeight="1">
      <c r="A9" s="605"/>
      <c r="B9" s="613"/>
      <c r="C9" s="394" t="s">
        <v>464</v>
      </c>
      <c r="D9" s="205" t="s">
        <v>57</v>
      </c>
      <c r="E9" s="205" t="s">
        <v>101</v>
      </c>
      <c r="F9" s="205" t="s">
        <v>101</v>
      </c>
      <c r="G9" s="412" t="s">
        <v>101</v>
      </c>
      <c r="H9" s="205" t="s">
        <v>57</v>
      </c>
      <c r="I9" s="205" t="s">
        <v>88</v>
      </c>
      <c r="J9" s="205" t="s">
        <v>88</v>
      </c>
      <c r="K9" s="205" t="s">
        <v>88</v>
      </c>
      <c r="L9" s="205" t="s">
        <v>88</v>
      </c>
      <c r="M9" s="205" t="s">
        <v>88</v>
      </c>
      <c r="N9" s="206" t="s">
        <v>458</v>
      </c>
      <c r="O9" s="55"/>
      <c r="P9" s="55"/>
      <c r="Q9" s="55"/>
      <c r="R9" s="55"/>
      <c r="S9" s="55"/>
      <c r="T9" s="55"/>
      <c r="U9" s="55"/>
      <c r="V9" s="55"/>
      <c r="W9" s="55"/>
      <c r="X9" s="55"/>
      <c r="Y9" s="55"/>
      <c r="Z9" s="55"/>
    </row>
    <row r="10" spans="1:16384" customFormat="1" ht="16">
      <c r="A10" s="605"/>
      <c r="B10" s="613"/>
      <c r="C10" s="395" t="s">
        <v>465</v>
      </c>
      <c r="D10" s="205" t="s">
        <v>57</v>
      </c>
      <c r="E10" s="205" t="s">
        <v>101</v>
      </c>
      <c r="F10" s="205" t="s">
        <v>101</v>
      </c>
      <c r="G10" s="412" t="s">
        <v>101</v>
      </c>
      <c r="H10" s="205" t="s">
        <v>57</v>
      </c>
      <c r="I10" s="205" t="s">
        <v>88</v>
      </c>
      <c r="J10" s="205" t="s">
        <v>88</v>
      </c>
      <c r="K10" s="205" t="s">
        <v>88</v>
      </c>
      <c r="L10" s="205" t="s">
        <v>109</v>
      </c>
      <c r="M10" s="205" t="s">
        <v>109</v>
      </c>
      <c r="O10" s="55"/>
      <c r="P10" s="55"/>
      <c r="Q10" s="55"/>
      <c r="R10" s="55"/>
      <c r="S10" s="55"/>
      <c r="T10" s="55"/>
      <c r="U10" s="55"/>
      <c r="V10" s="55"/>
      <c r="W10" s="55"/>
      <c r="X10" s="55"/>
      <c r="Y10" s="55"/>
      <c r="Z10" s="55"/>
    </row>
    <row r="11" spans="1:16384" customFormat="1" ht="16">
      <c r="A11" s="605"/>
      <c r="B11" s="613"/>
      <c r="C11" s="396" t="s">
        <v>466</v>
      </c>
      <c r="D11" s="207" t="s">
        <v>57</v>
      </c>
      <c r="E11" s="205" t="s">
        <v>101</v>
      </c>
      <c r="F11" s="205" t="s">
        <v>101</v>
      </c>
      <c r="G11" s="412" t="s">
        <v>101</v>
      </c>
      <c r="H11" s="205" t="s">
        <v>57</v>
      </c>
      <c r="I11" s="205" t="s">
        <v>88</v>
      </c>
      <c r="J11" s="205" t="s">
        <v>88</v>
      </c>
      <c r="K11" s="205" t="s">
        <v>88</v>
      </c>
      <c r="L11" s="205" t="s">
        <v>109</v>
      </c>
      <c r="M11" s="205" t="s">
        <v>109</v>
      </c>
      <c r="O11" s="55"/>
      <c r="P11" s="55"/>
      <c r="Q11" s="55"/>
      <c r="R11" s="55"/>
      <c r="S11" s="55"/>
      <c r="T11" s="55"/>
      <c r="U11" s="55"/>
      <c r="V11" s="55"/>
      <c r="W11" s="55"/>
      <c r="X11" s="55"/>
      <c r="Y11" s="55"/>
      <c r="Z11" s="55"/>
    </row>
    <row r="12" spans="1:16384" customFormat="1" ht="16">
      <c r="A12" s="605"/>
      <c r="B12" s="613"/>
      <c r="C12" s="396" t="s">
        <v>467</v>
      </c>
      <c r="D12" s="207" t="s">
        <v>57</v>
      </c>
      <c r="E12" s="205" t="s">
        <v>101</v>
      </c>
      <c r="F12" s="205" t="s">
        <v>101</v>
      </c>
      <c r="G12" s="412" t="s">
        <v>101</v>
      </c>
      <c r="H12" s="205" t="s">
        <v>57</v>
      </c>
      <c r="I12" s="205" t="s">
        <v>88</v>
      </c>
      <c r="J12" s="205" t="s">
        <v>88</v>
      </c>
      <c r="K12" s="205" t="s">
        <v>88</v>
      </c>
      <c r="L12" s="205" t="s">
        <v>88</v>
      </c>
      <c r="M12" s="205" t="s">
        <v>88</v>
      </c>
      <c r="O12" s="55"/>
      <c r="P12" s="55"/>
      <c r="Q12" s="55"/>
      <c r="R12" s="55"/>
      <c r="S12" s="55"/>
      <c r="T12" s="55"/>
      <c r="U12" s="55"/>
      <c r="V12" s="55"/>
      <c r="W12" s="55"/>
      <c r="X12" s="55"/>
      <c r="Y12" s="55"/>
      <c r="Z12" s="55"/>
    </row>
    <row r="13" spans="1:16384" customFormat="1" ht="16">
      <c r="A13" s="605"/>
      <c r="B13" s="634"/>
      <c r="C13" s="396" t="s">
        <v>215</v>
      </c>
      <c r="D13" s="207" t="s">
        <v>57</v>
      </c>
      <c r="E13" s="205" t="s">
        <v>101</v>
      </c>
      <c r="F13" s="205" t="s">
        <v>101</v>
      </c>
      <c r="G13" s="412" t="s">
        <v>101</v>
      </c>
      <c r="H13" s="205" t="s">
        <v>57</v>
      </c>
      <c r="I13" s="205" t="s">
        <v>88</v>
      </c>
      <c r="J13" s="205" t="s">
        <v>88</v>
      </c>
      <c r="K13" s="205" t="s">
        <v>88</v>
      </c>
      <c r="L13" s="205" t="s">
        <v>109</v>
      </c>
      <c r="M13" s="205" t="s">
        <v>109</v>
      </c>
      <c r="N13" s="55"/>
      <c r="O13" s="55"/>
      <c r="P13" s="55"/>
      <c r="Q13" s="55"/>
      <c r="R13" s="55"/>
      <c r="S13" s="55"/>
      <c r="T13" s="55"/>
      <c r="U13" s="55"/>
      <c r="V13" s="55"/>
      <c r="W13" s="55"/>
      <c r="X13" s="55"/>
      <c r="Y13" s="55"/>
      <c r="Z13" s="55"/>
    </row>
    <row r="14" spans="1:16384" customFormat="1" ht="16">
      <c r="A14" s="605"/>
      <c r="B14" s="679" t="s">
        <v>470</v>
      </c>
      <c r="C14" s="593"/>
      <c r="D14" s="205" t="s">
        <v>57</v>
      </c>
      <c r="E14" s="205" t="s">
        <v>101</v>
      </c>
      <c r="F14" s="205" t="s">
        <v>101</v>
      </c>
      <c r="G14" s="412" t="s">
        <v>101</v>
      </c>
      <c r="H14" s="205" t="s">
        <v>57</v>
      </c>
      <c r="I14" s="205" t="s">
        <v>88</v>
      </c>
      <c r="J14" s="205" t="s">
        <v>88</v>
      </c>
      <c r="K14" s="205" t="s">
        <v>57</v>
      </c>
      <c r="L14" s="205" t="s">
        <v>109</v>
      </c>
      <c r="M14" s="205" t="s">
        <v>109</v>
      </c>
      <c r="N14" s="55"/>
      <c r="O14" s="55"/>
      <c r="P14" s="55"/>
      <c r="Q14" s="55"/>
      <c r="R14" s="55"/>
      <c r="S14" s="55"/>
      <c r="T14" s="55"/>
      <c r="U14" s="55"/>
      <c r="V14" s="55"/>
      <c r="W14" s="55"/>
      <c r="X14" s="55"/>
      <c r="Y14" s="55"/>
      <c r="Z14" s="55"/>
    </row>
    <row r="15" spans="1:16384" customFormat="1" ht="16">
      <c r="A15" s="605"/>
      <c r="B15" s="571"/>
      <c r="C15" s="397" t="s">
        <v>471</v>
      </c>
      <c r="D15" s="205" t="s">
        <v>57</v>
      </c>
      <c r="E15" s="412" t="s">
        <v>109</v>
      </c>
      <c r="F15" s="205" t="s">
        <v>101</v>
      </c>
      <c r="G15" s="412" t="s">
        <v>101</v>
      </c>
      <c r="H15" s="205" t="s">
        <v>57</v>
      </c>
      <c r="I15" s="205" t="s">
        <v>88</v>
      </c>
      <c r="J15" s="205" t="s">
        <v>88</v>
      </c>
      <c r="K15" s="205" t="s">
        <v>57</v>
      </c>
      <c r="L15" s="205" t="s">
        <v>109</v>
      </c>
      <c r="M15" s="205" t="s">
        <v>109</v>
      </c>
      <c r="N15" s="55"/>
      <c r="O15" s="55"/>
      <c r="P15" s="55"/>
      <c r="Q15" s="55"/>
      <c r="R15" s="55"/>
      <c r="S15" s="55"/>
      <c r="T15" s="55"/>
      <c r="U15" s="55"/>
      <c r="V15" s="55"/>
      <c r="W15" s="55"/>
      <c r="X15" s="55"/>
      <c r="Y15" s="55"/>
      <c r="Z15" s="55"/>
    </row>
    <row r="16" spans="1:16384" customFormat="1" ht="16">
      <c r="A16" s="605"/>
      <c r="B16" s="637"/>
      <c r="C16" s="398" t="s">
        <v>215</v>
      </c>
      <c r="D16" s="205" t="s">
        <v>57</v>
      </c>
      <c r="E16" s="205" t="s">
        <v>101</v>
      </c>
      <c r="F16" s="205" t="s">
        <v>101</v>
      </c>
      <c r="G16" s="412" t="s">
        <v>101</v>
      </c>
      <c r="H16" s="205" t="s">
        <v>57</v>
      </c>
      <c r="I16" s="205" t="s">
        <v>88</v>
      </c>
      <c r="J16" s="205" t="s">
        <v>88</v>
      </c>
      <c r="K16" s="205" t="s">
        <v>57</v>
      </c>
      <c r="L16" s="205" t="s">
        <v>109</v>
      </c>
      <c r="M16" s="205" t="s">
        <v>109</v>
      </c>
      <c r="N16" s="55"/>
      <c r="O16" s="55"/>
      <c r="P16" s="55"/>
      <c r="Q16" s="55"/>
      <c r="R16" s="55"/>
      <c r="S16" s="55"/>
      <c r="T16" s="55"/>
      <c r="U16" s="55"/>
      <c r="V16" s="55"/>
      <c r="W16" s="55"/>
      <c r="X16" s="55"/>
      <c r="Y16" s="55"/>
      <c r="Z16" s="55"/>
    </row>
    <row r="17" spans="1:26" ht="16">
      <c r="A17" s="605"/>
      <c r="B17" s="679" t="s">
        <v>1001</v>
      </c>
      <c r="C17" s="593"/>
      <c r="D17" s="205" t="s">
        <v>57</v>
      </c>
      <c r="E17" s="205" t="s">
        <v>101</v>
      </c>
      <c r="F17" s="205" t="s">
        <v>101</v>
      </c>
      <c r="G17" s="412" t="s">
        <v>101</v>
      </c>
      <c r="H17" s="205" t="s">
        <v>57</v>
      </c>
      <c r="I17" s="205" t="s">
        <v>88</v>
      </c>
      <c r="J17" s="205" t="s">
        <v>88</v>
      </c>
      <c r="K17" s="205" t="s">
        <v>88</v>
      </c>
      <c r="L17" s="205" t="s">
        <v>109</v>
      </c>
      <c r="M17" s="205" t="s">
        <v>109</v>
      </c>
      <c r="N17" s="55"/>
      <c r="O17" s="55"/>
      <c r="P17" s="55"/>
      <c r="Q17" s="55"/>
      <c r="R17" s="55"/>
      <c r="S17" s="55"/>
      <c r="T17" s="55"/>
      <c r="U17" s="55"/>
      <c r="V17" s="55"/>
      <c r="W17" s="55"/>
      <c r="X17" s="55"/>
      <c r="Y17" s="55"/>
      <c r="Z17" s="55"/>
    </row>
    <row r="18" spans="1:26" ht="16">
      <c r="A18" s="605"/>
      <c r="B18" s="686"/>
      <c r="C18" s="351" t="s">
        <v>787</v>
      </c>
      <c r="D18" s="414" t="s">
        <v>57</v>
      </c>
      <c r="E18" s="412" t="s">
        <v>101</v>
      </c>
      <c r="F18" s="412" t="s">
        <v>101</v>
      </c>
      <c r="G18" s="412" t="s">
        <v>101</v>
      </c>
      <c r="H18" s="412" t="s">
        <v>57</v>
      </c>
      <c r="I18" s="412" t="s">
        <v>88</v>
      </c>
      <c r="J18" s="412" t="s">
        <v>88</v>
      </c>
      <c r="K18" s="412" t="s">
        <v>57</v>
      </c>
      <c r="L18" s="412" t="s">
        <v>109</v>
      </c>
      <c r="M18" s="412" t="s">
        <v>109</v>
      </c>
      <c r="N18" s="55"/>
      <c r="O18" s="55"/>
      <c r="P18" s="55"/>
      <c r="Q18" s="55"/>
      <c r="R18" s="55"/>
      <c r="S18" s="55"/>
      <c r="T18" s="55"/>
      <c r="U18" s="55"/>
      <c r="V18" s="55"/>
      <c r="W18" s="55"/>
      <c r="X18" s="55"/>
      <c r="Y18" s="55"/>
      <c r="Z18" s="55"/>
    </row>
    <row r="19" spans="1:26" ht="16">
      <c r="A19" s="514"/>
      <c r="B19" s="687"/>
      <c r="C19" s="396" t="s">
        <v>215</v>
      </c>
      <c r="D19" s="207" t="s">
        <v>57</v>
      </c>
      <c r="E19" s="205" t="s">
        <v>101</v>
      </c>
      <c r="F19" s="205" t="s">
        <v>101</v>
      </c>
      <c r="G19" s="412" t="s">
        <v>101</v>
      </c>
      <c r="H19" s="205" t="s">
        <v>57</v>
      </c>
      <c r="I19" s="205" t="s">
        <v>88</v>
      </c>
      <c r="J19" s="205" t="s">
        <v>88</v>
      </c>
      <c r="K19" s="205" t="s">
        <v>88</v>
      </c>
      <c r="L19" s="205" t="s">
        <v>109</v>
      </c>
      <c r="M19" s="205" t="s">
        <v>109</v>
      </c>
      <c r="N19" s="55"/>
      <c r="O19" s="55"/>
      <c r="P19" s="55"/>
      <c r="Q19" s="55"/>
      <c r="R19" s="55"/>
      <c r="S19" s="55"/>
      <c r="T19" s="55"/>
      <c r="U19" s="55"/>
      <c r="V19" s="55"/>
      <c r="W19" s="55"/>
      <c r="X19" s="55"/>
      <c r="Y19" s="55"/>
      <c r="Z19" s="55"/>
    </row>
    <row r="20" spans="1:26" ht="15.75" customHeight="1">
      <c r="A20" s="646" t="s">
        <v>148</v>
      </c>
      <c r="B20" s="598"/>
      <c r="C20" s="647"/>
      <c r="D20" s="205" t="s">
        <v>109</v>
      </c>
      <c r="E20" s="205" t="s">
        <v>109</v>
      </c>
      <c r="F20" s="205" t="s">
        <v>109</v>
      </c>
      <c r="G20" s="412" t="s">
        <v>109</v>
      </c>
      <c r="H20" s="205" t="s">
        <v>109</v>
      </c>
      <c r="I20" s="205" t="s">
        <v>101</v>
      </c>
      <c r="J20" s="205" t="s">
        <v>101</v>
      </c>
      <c r="K20" s="205" t="s">
        <v>101</v>
      </c>
      <c r="L20" s="205" t="s">
        <v>88</v>
      </c>
      <c r="M20" s="205" t="s">
        <v>101</v>
      </c>
      <c r="N20" s="55"/>
      <c r="O20" s="55"/>
      <c r="P20" s="55"/>
      <c r="Q20" s="55"/>
      <c r="R20" s="55"/>
      <c r="S20" s="55"/>
      <c r="T20" s="55"/>
      <c r="U20" s="55"/>
      <c r="V20" s="55"/>
      <c r="W20" s="55"/>
      <c r="X20" s="55"/>
      <c r="Y20" s="55"/>
      <c r="Z20" s="55"/>
    </row>
    <row r="21" spans="1:26" ht="26.25" customHeight="1">
      <c r="A21" s="618"/>
      <c r="B21" s="648" t="s">
        <v>472</v>
      </c>
      <c r="C21" s="649"/>
      <c r="D21" s="205" t="s">
        <v>101</v>
      </c>
      <c r="E21" s="205" t="s">
        <v>101</v>
      </c>
      <c r="F21" s="205" t="s">
        <v>101</v>
      </c>
      <c r="G21" s="412" t="s">
        <v>101</v>
      </c>
      <c r="H21" s="205" t="s">
        <v>101</v>
      </c>
      <c r="I21" s="205" t="s">
        <v>88</v>
      </c>
      <c r="J21" s="205" t="s">
        <v>88</v>
      </c>
      <c r="K21" s="205" t="s">
        <v>101</v>
      </c>
      <c r="L21" s="205" t="s">
        <v>88</v>
      </c>
      <c r="M21" s="205" t="s">
        <v>101</v>
      </c>
      <c r="N21" s="55"/>
      <c r="O21" s="55"/>
      <c r="P21" s="55"/>
      <c r="Q21" s="55"/>
      <c r="R21" s="55"/>
      <c r="S21" s="55"/>
      <c r="T21" s="55"/>
      <c r="U21" s="55"/>
      <c r="V21" s="55"/>
      <c r="W21" s="55"/>
      <c r="X21" s="55"/>
      <c r="Y21" s="55"/>
      <c r="Z21" s="55"/>
    </row>
    <row r="22" spans="1:26" ht="15.75" customHeight="1">
      <c r="A22" s="620"/>
      <c r="B22" s="650"/>
      <c r="C22" s="394" t="s">
        <v>473</v>
      </c>
      <c r="D22" s="205" t="s">
        <v>101</v>
      </c>
      <c r="E22" s="205" t="s">
        <v>101</v>
      </c>
      <c r="F22" s="205" t="s">
        <v>109</v>
      </c>
      <c r="G22" s="412" t="s">
        <v>109</v>
      </c>
      <c r="H22" s="205" t="s">
        <v>101</v>
      </c>
      <c r="I22" s="205" t="s">
        <v>88</v>
      </c>
      <c r="J22" s="205" t="s">
        <v>88</v>
      </c>
      <c r="K22" s="205" t="s">
        <v>101</v>
      </c>
      <c r="L22" s="205" t="s">
        <v>88</v>
      </c>
      <c r="M22" s="205" t="s">
        <v>101</v>
      </c>
      <c r="N22" s="55"/>
      <c r="O22" s="55"/>
      <c r="P22" s="55"/>
      <c r="Q22" s="55"/>
      <c r="R22" s="55"/>
      <c r="S22" s="55"/>
      <c r="T22" s="55"/>
      <c r="U22" s="55"/>
      <c r="V22" s="55"/>
      <c r="W22" s="55"/>
      <c r="X22" s="55"/>
      <c r="Y22" s="55"/>
      <c r="Z22" s="55"/>
    </row>
    <row r="23" spans="1:26" ht="15.75" customHeight="1">
      <c r="A23" s="620"/>
      <c r="B23" s="651"/>
      <c r="C23" s="398" t="s">
        <v>474</v>
      </c>
      <c r="D23" s="205" t="s">
        <v>101</v>
      </c>
      <c r="E23" s="205" t="s">
        <v>101</v>
      </c>
      <c r="F23" s="205" t="s">
        <v>101</v>
      </c>
      <c r="G23" s="412" t="s">
        <v>101</v>
      </c>
      <c r="H23" s="205" t="s">
        <v>101</v>
      </c>
      <c r="I23" s="205" t="s">
        <v>88</v>
      </c>
      <c r="J23" s="205" t="s">
        <v>88</v>
      </c>
      <c r="K23" s="205" t="s">
        <v>101</v>
      </c>
      <c r="L23" s="205" t="s">
        <v>88</v>
      </c>
      <c r="M23" s="205" t="s">
        <v>101</v>
      </c>
      <c r="N23" s="55"/>
      <c r="O23" s="55"/>
      <c r="P23" s="55"/>
      <c r="Q23" s="55"/>
      <c r="R23" s="55"/>
      <c r="S23" s="55"/>
      <c r="T23" s="55"/>
      <c r="U23" s="55"/>
      <c r="V23" s="55"/>
      <c r="W23" s="55"/>
      <c r="X23" s="55"/>
      <c r="Y23" s="55"/>
      <c r="Z23" s="55"/>
    </row>
    <row r="24" spans="1:26" ht="15.75" customHeight="1">
      <c r="A24" s="620"/>
      <c r="B24" s="651"/>
      <c r="C24" s="398" t="s">
        <v>475</v>
      </c>
      <c r="D24" s="205" t="s">
        <v>101</v>
      </c>
      <c r="E24" s="205" t="s">
        <v>101</v>
      </c>
      <c r="F24" s="205" t="s">
        <v>101</v>
      </c>
      <c r="G24" s="412" t="s">
        <v>101</v>
      </c>
      <c r="H24" s="205" t="s">
        <v>57</v>
      </c>
      <c r="I24" s="205" t="s">
        <v>88</v>
      </c>
      <c r="J24" s="205" t="s">
        <v>88</v>
      </c>
      <c r="K24" s="205" t="s">
        <v>101</v>
      </c>
      <c r="L24" s="205" t="s">
        <v>88</v>
      </c>
      <c r="M24" s="205" t="s">
        <v>101</v>
      </c>
      <c r="N24" s="55"/>
      <c r="O24" s="55"/>
      <c r="P24" s="55"/>
      <c r="Q24" s="55"/>
      <c r="R24" s="55"/>
      <c r="S24" s="55"/>
      <c r="T24" s="55"/>
      <c r="U24" s="55"/>
      <c r="V24" s="55"/>
      <c r="W24" s="55"/>
      <c r="X24" s="55"/>
      <c r="Y24" s="55"/>
      <c r="Z24" s="55"/>
    </row>
    <row r="25" spans="1:26" ht="15.75" customHeight="1">
      <c r="A25" s="620"/>
      <c r="B25" s="651"/>
      <c r="C25" s="398" t="s">
        <v>476</v>
      </c>
      <c r="D25" s="205" t="s">
        <v>101</v>
      </c>
      <c r="E25" s="205" t="s">
        <v>101</v>
      </c>
      <c r="F25" s="205" t="s">
        <v>101</v>
      </c>
      <c r="G25" s="412" t="s">
        <v>101</v>
      </c>
      <c r="H25" s="205" t="s">
        <v>101</v>
      </c>
      <c r="I25" s="205" t="s">
        <v>88</v>
      </c>
      <c r="J25" s="205" t="s">
        <v>88</v>
      </c>
      <c r="K25" s="205" t="s">
        <v>101</v>
      </c>
      <c r="L25" s="205" t="s">
        <v>88</v>
      </c>
      <c r="M25" s="205" t="s">
        <v>101</v>
      </c>
      <c r="N25" s="55"/>
      <c r="O25" s="55"/>
      <c r="P25" s="55"/>
      <c r="Q25" s="55"/>
      <c r="R25" s="55"/>
      <c r="S25" s="55"/>
      <c r="T25" s="55"/>
      <c r="U25" s="55"/>
      <c r="V25" s="55"/>
      <c r="W25" s="55"/>
      <c r="X25" s="55"/>
      <c r="Y25" s="55"/>
      <c r="Z25" s="55"/>
    </row>
    <row r="26" spans="1:26" ht="15.75" customHeight="1">
      <c r="A26" s="620"/>
      <c r="B26" s="651"/>
      <c r="C26" s="398" t="s">
        <v>477</v>
      </c>
      <c r="D26" s="205" t="s">
        <v>109</v>
      </c>
      <c r="E26" s="205" t="s">
        <v>101</v>
      </c>
      <c r="F26" s="205" t="s">
        <v>109</v>
      </c>
      <c r="G26" s="412" t="s">
        <v>109</v>
      </c>
      <c r="H26" s="205" t="s">
        <v>109</v>
      </c>
      <c r="I26" s="205" t="s">
        <v>101</v>
      </c>
      <c r="J26" s="205" t="s">
        <v>101</v>
      </c>
      <c r="K26" s="205" t="s">
        <v>88</v>
      </c>
      <c r="L26" s="205" t="s">
        <v>88</v>
      </c>
      <c r="M26" s="205" t="s">
        <v>101</v>
      </c>
      <c r="N26" s="55"/>
      <c r="O26" s="55"/>
      <c r="P26" s="55"/>
      <c r="Q26" s="55"/>
      <c r="R26" s="55"/>
      <c r="S26" s="55"/>
      <c r="T26" s="55"/>
      <c r="U26" s="55"/>
      <c r="V26" s="55"/>
      <c r="W26" s="55"/>
      <c r="X26" s="55"/>
      <c r="Y26" s="55"/>
      <c r="Z26" s="55"/>
    </row>
    <row r="27" spans="1:26" ht="15.75" customHeight="1">
      <c r="A27" s="620"/>
      <c r="B27" s="652"/>
      <c r="C27" s="398" t="s">
        <v>215</v>
      </c>
      <c r="D27" s="205" t="s">
        <v>101</v>
      </c>
      <c r="E27" s="205" t="s">
        <v>101</v>
      </c>
      <c r="F27" s="205" t="s">
        <v>101</v>
      </c>
      <c r="G27" s="412" t="s">
        <v>101</v>
      </c>
      <c r="H27" s="205" t="s">
        <v>101</v>
      </c>
      <c r="I27" s="205" t="s">
        <v>88</v>
      </c>
      <c r="J27" s="205" t="s">
        <v>88</v>
      </c>
      <c r="K27" s="205" t="s">
        <v>101</v>
      </c>
      <c r="L27" s="205" t="s">
        <v>88</v>
      </c>
      <c r="M27" s="205" t="s">
        <v>101</v>
      </c>
      <c r="N27" s="55"/>
      <c r="O27" s="55"/>
      <c r="P27" s="55"/>
      <c r="Q27" s="55"/>
      <c r="R27" s="55"/>
      <c r="S27" s="55"/>
      <c r="T27" s="55"/>
      <c r="U27" s="55"/>
      <c r="V27" s="55"/>
      <c r="W27" s="55"/>
      <c r="X27" s="55"/>
      <c r="Y27" s="55"/>
      <c r="Z27" s="55"/>
    </row>
    <row r="28" spans="1:26" ht="23.25" customHeight="1">
      <c r="A28" s="619"/>
      <c r="B28" s="653" t="s">
        <v>480</v>
      </c>
      <c r="C28" s="600"/>
      <c r="D28" s="205" t="s">
        <v>109</v>
      </c>
      <c r="E28" s="205" t="s">
        <v>109</v>
      </c>
      <c r="F28" s="205" t="s">
        <v>109</v>
      </c>
      <c r="G28" s="412" t="s">
        <v>109</v>
      </c>
      <c r="H28" s="205" t="s">
        <v>109</v>
      </c>
      <c r="I28" s="205" t="s">
        <v>101</v>
      </c>
      <c r="J28" s="205" t="s">
        <v>101</v>
      </c>
      <c r="K28" s="205" t="s">
        <v>101</v>
      </c>
      <c r="L28" s="205" t="s">
        <v>101</v>
      </c>
      <c r="M28" s="205" t="s">
        <v>101</v>
      </c>
      <c r="N28" s="55"/>
      <c r="O28" s="55"/>
      <c r="P28" s="55"/>
      <c r="Q28" s="55"/>
      <c r="R28" s="55"/>
      <c r="S28" s="55"/>
      <c r="T28" s="55"/>
      <c r="U28" s="55"/>
      <c r="V28" s="55"/>
      <c r="W28" s="55"/>
      <c r="X28" s="55"/>
      <c r="Y28" s="55"/>
      <c r="Z28" s="55"/>
    </row>
    <row r="29" spans="1:26" ht="16">
      <c r="A29" s="621"/>
      <c r="B29" s="415"/>
      <c r="C29" s="351" t="s">
        <v>788</v>
      </c>
      <c r="D29" s="414" t="s">
        <v>109</v>
      </c>
      <c r="E29" s="412" t="s">
        <v>109</v>
      </c>
      <c r="F29" s="412" t="s">
        <v>109</v>
      </c>
      <c r="G29" s="412" t="s">
        <v>109</v>
      </c>
      <c r="H29" s="412" t="s">
        <v>101</v>
      </c>
      <c r="I29" s="412" t="s">
        <v>109</v>
      </c>
      <c r="J29" s="412" t="s">
        <v>109</v>
      </c>
      <c r="K29" s="412" t="s">
        <v>101</v>
      </c>
      <c r="L29" s="412" t="s">
        <v>101</v>
      </c>
      <c r="M29" s="412" t="s">
        <v>101</v>
      </c>
      <c r="N29" s="55"/>
      <c r="O29" s="55"/>
      <c r="P29" s="55"/>
      <c r="Q29" s="55"/>
      <c r="R29" s="55"/>
      <c r="S29" s="55"/>
      <c r="T29" s="55"/>
      <c r="U29" s="55"/>
      <c r="V29" s="55"/>
      <c r="W29" s="55"/>
      <c r="X29" s="55"/>
      <c r="Y29" s="55"/>
      <c r="Z29" s="55"/>
    </row>
    <row r="30" spans="1:26" ht="15.75" customHeight="1">
      <c r="A30" s="619"/>
      <c r="B30" s="571"/>
      <c r="C30" s="399" t="s">
        <v>481</v>
      </c>
      <c r="D30" s="205" t="s">
        <v>109</v>
      </c>
      <c r="E30" s="205" t="s">
        <v>109</v>
      </c>
      <c r="F30" s="205" t="s">
        <v>109</v>
      </c>
      <c r="G30" s="412" t="s">
        <v>109</v>
      </c>
      <c r="H30" s="205" t="s">
        <v>109</v>
      </c>
      <c r="I30" s="205" t="s">
        <v>101</v>
      </c>
      <c r="J30" s="205" t="s">
        <v>101</v>
      </c>
      <c r="K30" s="205" t="s">
        <v>101</v>
      </c>
      <c r="L30" s="205" t="s">
        <v>101</v>
      </c>
      <c r="M30" s="205" t="s">
        <v>101</v>
      </c>
      <c r="N30" s="55"/>
      <c r="O30" s="55"/>
      <c r="P30" s="55"/>
      <c r="Q30" s="55"/>
      <c r="R30" s="55"/>
      <c r="S30" s="55"/>
      <c r="T30" s="55"/>
      <c r="U30" s="55"/>
      <c r="V30" s="55"/>
      <c r="W30" s="55"/>
      <c r="X30" s="55"/>
      <c r="Y30" s="55"/>
      <c r="Z30" s="55"/>
    </row>
    <row r="31" spans="1:26" ht="15.75" customHeight="1">
      <c r="A31" s="619"/>
      <c r="B31" s="574"/>
      <c r="C31" s="398" t="s">
        <v>482</v>
      </c>
      <c r="D31" s="205" t="s">
        <v>109</v>
      </c>
      <c r="E31" s="205" t="s">
        <v>109</v>
      </c>
      <c r="F31" s="205" t="s">
        <v>109</v>
      </c>
      <c r="G31" s="412" t="s">
        <v>109</v>
      </c>
      <c r="H31" s="205" t="s">
        <v>109</v>
      </c>
      <c r="I31" s="205" t="s">
        <v>101</v>
      </c>
      <c r="J31" s="205" t="s">
        <v>101</v>
      </c>
      <c r="K31" s="205" t="s">
        <v>101</v>
      </c>
      <c r="L31" s="205" t="s">
        <v>101</v>
      </c>
      <c r="M31" s="205" t="s">
        <v>101</v>
      </c>
      <c r="N31" s="55"/>
      <c r="O31" s="55"/>
      <c r="P31" s="55"/>
      <c r="Q31" s="55"/>
      <c r="R31" s="55"/>
      <c r="S31" s="55"/>
      <c r="T31" s="55"/>
      <c r="U31" s="55"/>
      <c r="V31" s="55"/>
      <c r="W31" s="55"/>
      <c r="X31" s="55"/>
      <c r="Y31" s="55"/>
      <c r="Z31" s="55"/>
    </row>
    <row r="32" spans="1:26" ht="15.75" customHeight="1">
      <c r="A32" s="619"/>
      <c r="B32" s="574"/>
      <c r="C32" s="398" t="s">
        <v>483</v>
      </c>
      <c r="D32" s="205" t="s">
        <v>109</v>
      </c>
      <c r="E32" s="205" t="s">
        <v>109</v>
      </c>
      <c r="F32" s="205" t="s">
        <v>109</v>
      </c>
      <c r="G32" s="412" t="s">
        <v>109</v>
      </c>
      <c r="H32" s="205" t="s">
        <v>109</v>
      </c>
      <c r="I32" s="205" t="s">
        <v>101</v>
      </c>
      <c r="J32" s="205" t="s">
        <v>101</v>
      </c>
      <c r="K32" s="205" t="s">
        <v>101</v>
      </c>
      <c r="L32" s="205" t="s">
        <v>101</v>
      </c>
      <c r="M32" s="205" t="s">
        <v>101</v>
      </c>
      <c r="N32" s="55"/>
      <c r="O32" s="55"/>
      <c r="P32" s="55"/>
      <c r="Q32" s="55"/>
      <c r="R32" s="55"/>
      <c r="S32" s="55"/>
      <c r="T32" s="55"/>
      <c r="U32" s="55"/>
      <c r="V32" s="55"/>
      <c r="W32" s="55"/>
      <c r="X32" s="55"/>
      <c r="Y32" s="55"/>
      <c r="Z32" s="55"/>
    </row>
    <row r="33" spans="1:26" ht="15.75" customHeight="1">
      <c r="A33" s="621"/>
      <c r="B33" s="573"/>
      <c r="C33" s="399" t="s">
        <v>730</v>
      </c>
      <c r="D33" s="205" t="s">
        <v>109</v>
      </c>
      <c r="E33" s="205" t="s">
        <v>109</v>
      </c>
      <c r="F33" s="205" t="s">
        <v>109</v>
      </c>
      <c r="G33" s="412" t="s">
        <v>109</v>
      </c>
      <c r="H33" s="205" t="s">
        <v>101</v>
      </c>
      <c r="I33" s="205" t="s">
        <v>109</v>
      </c>
      <c r="J33" s="205" t="s">
        <v>109</v>
      </c>
      <c r="K33" s="205" t="s">
        <v>101</v>
      </c>
      <c r="L33" s="205" t="s">
        <v>101</v>
      </c>
      <c r="M33" s="205" t="s">
        <v>101</v>
      </c>
      <c r="N33" s="55"/>
      <c r="O33" s="55"/>
      <c r="P33" s="55"/>
      <c r="Q33" s="55"/>
      <c r="R33" s="55"/>
      <c r="S33" s="55"/>
      <c r="T33" s="55"/>
      <c r="U33" s="55"/>
      <c r="V33" s="55"/>
      <c r="W33" s="55"/>
      <c r="X33" s="55"/>
      <c r="Y33" s="55"/>
      <c r="Z33" s="55"/>
    </row>
    <row r="34" spans="1:26" ht="15.75" customHeight="1">
      <c r="A34" s="619"/>
      <c r="B34" s="637"/>
      <c r="C34" s="398" t="s">
        <v>215</v>
      </c>
      <c r="D34" s="205" t="s">
        <v>109</v>
      </c>
      <c r="E34" s="205" t="s">
        <v>109</v>
      </c>
      <c r="F34" s="205" t="s">
        <v>109</v>
      </c>
      <c r="G34" s="412" t="s">
        <v>109</v>
      </c>
      <c r="H34" s="205" t="s">
        <v>109</v>
      </c>
      <c r="I34" s="205" t="s">
        <v>101</v>
      </c>
      <c r="J34" s="205" t="s">
        <v>101</v>
      </c>
      <c r="K34" s="205" t="s">
        <v>101</v>
      </c>
      <c r="L34" s="205" t="s">
        <v>101</v>
      </c>
      <c r="M34" s="205" t="s">
        <v>101</v>
      </c>
      <c r="N34" s="55"/>
      <c r="O34" s="55"/>
      <c r="P34" s="55"/>
      <c r="Q34" s="55"/>
      <c r="R34" s="55"/>
      <c r="S34" s="55"/>
      <c r="T34" s="55"/>
      <c r="U34" s="55"/>
      <c r="V34" s="55"/>
      <c r="W34" s="55"/>
      <c r="X34" s="55"/>
      <c r="Y34" s="55"/>
      <c r="Z34" s="55"/>
    </row>
    <row r="35" spans="1:26" ht="21" customHeight="1">
      <c r="A35" s="619"/>
      <c r="B35" s="653" t="s">
        <v>484</v>
      </c>
      <c r="C35" s="600"/>
      <c r="D35" s="205" t="s">
        <v>109</v>
      </c>
      <c r="E35" s="205" t="s">
        <v>101</v>
      </c>
      <c r="F35" s="205" t="s">
        <v>109</v>
      </c>
      <c r="G35" s="412" t="s">
        <v>109</v>
      </c>
      <c r="H35" s="205" t="s">
        <v>109</v>
      </c>
      <c r="I35" s="205" t="s">
        <v>101</v>
      </c>
      <c r="J35" s="205" t="s">
        <v>101</v>
      </c>
      <c r="K35" s="205" t="s">
        <v>101</v>
      </c>
      <c r="L35" s="205" t="s">
        <v>88</v>
      </c>
      <c r="M35" s="205" t="s">
        <v>101</v>
      </c>
      <c r="N35" s="55"/>
      <c r="O35" s="55"/>
      <c r="P35" s="55"/>
      <c r="Q35" s="55"/>
      <c r="R35" s="55"/>
      <c r="S35" s="55"/>
      <c r="T35" s="55"/>
      <c r="U35" s="55"/>
      <c r="V35" s="55"/>
      <c r="W35" s="55"/>
      <c r="X35" s="55"/>
      <c r="Y35" s="55"/>
      <c r="Z35" s="55"/>
    </row>
    <row r="36" spans="1:26" ht="15.75" customHeight="1">
      <c r="A36" s="619"/>
      <c r="B36" s="571"/>
      <c r="C36" s="397" t="s">
        <v>485</v>
      </c>
      <c r="D36" s="205" t="s">
        <v>109</v>
      </c>
      <c r="E36" s="205" t="s">
        <v>101</v>
      </c>
      <c r="F36" s="205" t="s">
        <v>109</v>
      </c>
      <c r="G36" s="412" t="s">
        <v>109</v>
      </c>
      <c r="H36" s="205" t="s">
        <v>109</v>
      </c>
      <c r="I36" s="205" t="s">
        <v>101</v>
      </c>
      <c r="J36" s="205" t="s">
        <v>101</v>
      </c>
      <c r="K36" s="205" t="s">
        <v>101</v>
      </c>
      <c r="L36" s="205" t="s">
        <v>88</v>
      </c>
      <c r="M36" s="205" t="s">
        <v>101</v>
      </c>
      <c r="N36" s="55"/>
      <c r="O36" s="55"/>
      <c r="P36" s="55"/>
      <c r="Q36" s="55"/>
      <c r="R36" s="55"/>
      <c r="S36" s="55"/>
      <c r="T36" s="55"/>
      <c r="U36" s="55"/>
      <c r="V36" s="55"/>
      <c r="W36" s="55"/>
      <c r="X36" s="55"/>
      <c r="Y36" s="55"/>
      <c r="Z36" s="55"/>
    </row>
    <row r="37" spans="1:26" ht="16">
      <c r="A37" s="619"/>
      <c r="B37" s="574"/>
      <c r="C37" s="398" t="s">
        <v>486</v>
      </c>
      <c r="D37" s="205" t="s">
        <v>109</v>
      </c>
      <c r="E37" s="205" t="s">
        <v>101</v>
      </c>
      <c r="F37" s="205" t="s">
        <v>109</v>
      </c>
      <c r="G37" s="412" t="s">
        <v>109</v>
      </c>
      <c r="H37" s="205" t="s">
        <v>109</v>
      </c>
      <c r="I37" s="205" t="s">
        <v>101</v>
      </c>
      <c r="J37" s="205" t="s">
        <v>101</v>
      </c>
      <c r="K37" s="205" t="s">
        <v>101</v>
      </c>
      <c r="L37" s="205" t="s">
        <v>88</v>
      </c>
      <c r="M37" s="205" t="s">
        <v>101</v>
      </c>
      <c r="N37" s="55"/>
      <c r="O37" s="55"/>
      <c r="P37" s="55"/>
      <c r="Q37" s="55"/>
      <c r="R37" s="55"/>
      <c r="S37" s="55"/>
      <c r="T37" s="55"/>
      <c r="U37" s="55"/>
      <c r="V37" s="55"/>
      <c r="W37" s="55"/>
      <c r="X37" s="55"/>
      <c r="Y37" s="55"/>
      <c r="Z37" s="55"/>
    </row>
    <row r="38" spans="1:26" ht="16">
      <c r="A38" s="619"/>
      <c r="B38" s="574"/>
      <c r="C38" s="398" t="s">
        <v>488</v>
      </c>
      <c r="D38" s="205" t="s">
        <v>109</v>
      </c>
      <c r="E38" s="205" t="s">
        <v>101</v>
      </c>
      <c r="F38" s="205" t="s">
        <v>109</v>
      </c>
      <c r="G38" s="412" t="s">
        <v>109</v>
      </c>
      <c r="H38" s="205" t="s">
        <v>109</v>
      </c>
      <c r="I38" s="205" t="s">
        <v>101</v>
      </c>
      <c r="J38" s="205" t="s">
        <v>101</v>
      </c>
      <c r="K38" s="205" t="s">
        <v>101</v>
      </c>
      <c r="L38" s="205" t="s">
        <v>88</v>
      </c>
      <c r="M38" s="205" t="s">
        <v>101</v>
      </c>
      <c r="N38" s="55"/>
      <c r="O38" s="55"/>
      <c r="P38" s="55"/>
      <c r="Q38" s="55"/>
      <c r="R38" s="55"/>
      <c r="S38" s="55"/>
      <c r="T38" s="55"/>
      <c r="U38" s="55"/>
      <c r="V38" s="55"/>
      <c r="W38" s="55"/>
      <c r="X38" s="55"/>
      <c r="Y38" s="55"/>
      <c r="Z38" s="55"/>
    </row>
    <row r="39" spans="1:26" ht="15.75" customHeight="1">
      <c r="A39" s="619"/>
      <c r="B39" s="654"/>
      <c r="C39" s="400" t="s">
        <v>489</v>
      </c>
      <c r="D39" s="205" t="s">
        <v>109</v>
      </c>
      <c r="E39" s="205" t="s">
        <v>101</v>
      </c>
      <c r="F39" s="205" t="s">
        <v>109</v>
      </c>
      <c r="G39" s="412" t="s">
        <v>109</v>
      </c>
      <c r="H39" s="205" t="s">
        <v>109</v>
      </c>
      <c r="I39" s="205" t="s">
        <v>101</v>
      </c>
      <c r="J39" s="205" t="s">
        <v>101</v>
      </c>
      <c r="K39" s="205" t="s">
        <v>101</v>
      </c>
      <c r="L39" s="205" t="s">
        <v>88</v>
      </c>
      <c r="M39" s="205" t="s">
        <v>101</v>
      </c>
      <c r="N39" s="55"/>
      <c r="O39" s="55"/>
      <c r="P39" s="55"/>
      <c r="Q39" s="55"/>
      <c r="R39" s="55"/>
      <c r="S39" s="55"/>
      <c r="T39" s="55"/>
      <c r="U39" s="55"/>
      <c r="V39" s="55"/>
      <c r="W39" s="55"/>
      <c r="X39" s="55"/>
      <c r="Y39" s="55"/>
      <c r="Z39" s="55"/>
    </row>
    <row r="40" spans="1:26" ht="15.75" customHeight="1">
      <c r="A40" s="621"/>
      <c r="B40" s="622" t="s">
        <v>215</v>
      </c>
      <c r="C40" s="596"/>
      <c r="D40" s="205" t="s">
        <v>109</v>
      </c>
      <c r="E40" s="205" t="s">
        <v>109</v>
      </c>
      <c r="F40" s="205" t="s">
        <v>109</v>
      </c>
      <c r="G40" s="412" t="s">
        <v>109</v>
      </c>
      <c r="H40" s="205" t="s">
        <v>109</v>
      </c>
      <c r="I40" s="205" t="s">
        <v>101</v>
      </c>
      <c r="J40" s="205" t="s">
        <v>101</v>
      </c>
      <c r="K40" s="205" t="s">
        <v>101</v>
      </c>
      <c r="L40" s="205" t="s">
        <v>88</v>
      </c>
      <c r="M40" s="205" t="s">
        <v>101</v>
      </c>
      <c r="N40" s="55"/>
      <c r="O40" s="55"/>
      <c r="P40" s="55"/>
      <c r="Q40" s="55"/>
      <c r="R40" s="55"/>
      <c r="S40" s="55"/>
      <c r="T40" s="55"/>
      <c r="U40" s="55"/>
      <c r="V40" s="55"/>
      <c r="W40" s="55"/>
      <c r="X40" s="55"/>
      <c r="Y40" s="55"/>
      <c r="Z40" s="55"/>
    </row>
    <row r="41" spans="1:26" ht="15.75" customHeight="1">
      <c r="A41" s="597" t="s">
        <v>169</v>
      </c>
      <c r="B41" s="598"/>
      <c r="C41" s="598"/>
      <c r="D41" s="207" t="s">
        <v>101</v>
      </c>
      <c r="E41" s="205" t="s">
        <v>101</v>
      </c>
      <c r="F41" s="205" t="s">
        <v>101</v>
      </c>
      <c r="G41" s="412" t="s">
        <v>101</v>
      </c>
      <c r="H41" s="205" t="s">
        <v>101</v>
      </c>
      <c r="I41" s="205" t="s">
        <v>101</v>
      </c>
      <c r="J41" s="205" t="s">
        <v>101</v>
      </c>
      <c r="K41" s="205" t="s">
        <v>101</v>
      </c>
      <c r="L41" s="205" t="s">
        <v>88</v>
      </c>
      <c r="M41" s="205" t="s">
        <v>88</v>
      </c>
      <c r="N41" s="55"/>
      <c r="O41" s="55"/>
      <c r="P41" s="55"/>
      <c r="Q41" s="55"/>
      <c r="R41" s="55"/>
      <c r="S41" s="55"/>
      <c r="T41" s="55"/>
      <c r="U41" s="55"/>
      <c r="V41" s="55"/>
      <c r="W41" s="55"/>
      <c r="X41" s="55"/>
      <c r="Y41" s="55"/>
      <c r="Z41" s="55"/>
    </row>
    <row r="42" spans="1:26" ht="15.75" customHeight="1">
      <c r="A42" s="605"/>
      <c r="B42" s="635" t="s">
        <v>490</v>
      </c>
      <c r="C42" s="612"/>
      <c r="D42" s="205" t="s">
        <v>109</v>
      </c>
      <c r="E42" s="205" t="s">
        <v>101</v>
      </c>
      <c r="F42" s="205" t="s">
        <v>101</v>
      </c>
      <c r="G42" s="412" t="s">
        <v>101</v>
      </c>
      <c r="H42" s="205" t="s">
        <v>101</v>
      </c>
      <c r="I42" s="205" t="s">
        <v>109</v>
      </c>
      <c r="J42" s="205" t="s">
        <v>101</v>
      </c>
      <c r="K42" s="205" t="s">
        <v>101</v>
      </c>
      <c r="L42" s="205" t="s">
        <v>88</v>
      </c>
      <c r="M42" s="205" t="s">
        <v>88</v>
      </c>
      <c r="N42" s="55"/>
      <c r="O42" s="55"/>
      <c r="P42" s="55"/>
      <c r="Q42" s="55"/>
      <c r="R42" s="55"/>
      <c r="S42" s="55"/>
      <c r="T42" s="55"/>
      <c r="U42" s="55"/>
      <c r="V42" s="55"/>
      <c r="W42" s="55"/>
      <c r="X42" s="55"/>
      <c r="Y42" s="55"/>
      <c r="Z42" s="55"/>
    </row>
    <row r="43" spans="1:26" ht="16">
      <c r="A43" s="605"/>
      <c r="B43" s="644"/>
      <c r="C43" s="396" t="s">
        <v>722</v>
      </c>
      <c r="D43" s="207" t="s">
        <v>101</v>
      </c>
      <c r="E43" s="205" t="s">
        <v>101</v>
      </c>
      <c r="F43" s="205" t="s">
        <v>109</v>
      </c>
      <c r="G43" s="412" t="s">
        <v>109</v>
      </c>
      <c r="H43" s="205" t="s">
        <v>109</v>
      </c>
      <c r="I43" s="205" t="s">
        <v>109</v>
      </c>
      <c r="J43" s="205" t="s">
        <v>101</v>
      </c>
      <c r="K43" s="205" t="s">
        <v>101</v>
      </c>
      <c r="L43" s="205" t="s">
        <v>101</v>
      </c>
      <c r="M43" s="205" t="s">
        <v>101</v>
      </c>
      <c r="N43" s="55"/>
      <c r="O43" s="55"/>
      <c r="P43" s="55"/>
      <c r="Q43" s="55"/>
      <c r="R43" s="55"/>
      <c r="S43" s="55"/>
      <c r="T43" s="55"/>
      <c r="U43" s="55"/>
      <c r="V43" s="55"/>
      <c r="W43" s="55"/>
      <c r="X43" s="55"/>
      <c r="Y43" s="55"/>
      <c r="Z43" s="55"/>
    </row>
    <row r="44" spans="1:26" ht="16">
      <c r="A44" s="605"/>
      <c r="B44" s="644"/>
      <c r="C44" s="396" t="s">
        <v>721</v>
      </c>
      <c r="D44" s="207" t="s">
        <v>101</v>
      </c>
      <c r="E44" s="205" t="s">
        <v>109</v>
      </c>
      <c r="F44" s="205" t="s">
        <v>109</v>
      </c>
      <c r="G44" s="412" t="s">
        <v>109</v>
      </c>
      <c r="H44" s="205" t="s">
        <v>109</v>
      </c>
      <c r="I44" s="205" t="s">
        <v>101</v>
      </c>
      <c r="J44" s="205" t="s">
        <v>88</v>
      </c>
      <c r="K44" s="205" t="s">
        <v>101</v>
      </c>
      <c r="L44" s="205" t="s">
        <v>101</v>
      </c>
      <c r="M44" s="205" t="s">
        <v>101</v>
      </c>
      <c r="N44" s="55"/>
      <c r="O44" s="55"/>
      <c r="P44" s="55"/>
      <c r="Q44" s="55"/>
      <c r="R44" s="55"/>
      <c r="S44" s="55"/>
      <c r="T44" s="55"/>
      <c r="U44" s="55"/>
      <c r="V44" s="55"/>
      <c r="W44" s="55"/>
      <c r="X44" s="55"/>
      <c r="Y44" s="55"/>
      <c r="Z44" s="55"/>
    </row>
    <row r="45" spans="1:26" ht="16">
      <c r="A45" s="605"/>
      <c r="B45" s="644"/>
      <c r="C45" s="396" t="s">
        <v>723</v>
      </c>
      <c r="D45" s="207" t="s">
        <v>101</v>
      </c>
      <c r="E45" s="205" t="s">
        <v>101</v>
      </c>
      <c r="F45" s="205" t="s">
        <v>101</v>
      </c>
      <c r="G45" s="412" t="s">
        <v>101</v>
      </c>
      <c r="H45" s="205" t="s">
        <v>57</v>
      </c>
      <c r="I45" s="205" t="s">
        <v>109</v>
      </c>
      <c r="J45" s="205" t="s">
        <v>101</v>
      </c>
      <c r="K45" s="205" t="s">
        <v>101</v>
      </c>
      <c r="L45" s="205" t="s">
        <v>88</v>
      </c>
      <c r="M45" s="205" t="s">
        <v>88</v>
      </c>
      <c r="N45" s="55"/>
      <c r="O45" s="55"/>
      <c r="P45" s="55"/>
      <c r="Q45" s="55"/>
      <c r="R45" s="55"/>
      <c r="S45" s="55"/>
      <c r="T45" s="55"/>
      <c r="U45" s="55"/>
      <c r="V45" s="55"/>
      <c r="W45" s="55"/>
      <c r="X45" s="55"/>
      <c r="Y45" s="55"/>
      <c r="Z45" s="55"/>
    </row>
    <row r="46" spans="1:26" ht="16">
      <c r="A46" s="605"/>
      <c r="B46" s="644"/>
      <c r="C46" s="401" t="s">
        <v>491</v>
      </c>
      <c r="D46" s="207" t="s">
        <v>109</v>
      </c>
      <c r="E46" s="205" t="s">
        <v>101</v>
      </c>
      <c r="F46" s="205" t="s">
        <v>101</v>
      </c>
      <c r="G46" s="412" t="s">
        <v>101</v>
      </c>
      <c r="H46" s="205" t="s">
        <v>101</v>
      </c>
      <c r="I46" s="205" t="s">
        <v>101</v>
      </c>
      <c r="J46" s="205" t="s">
        <v>101</v>
      </c>
      <c r="K46" s="205" t="s">
        <v>101</v>
      </c>
      <c r="L46" s="205" t="s">
        <v>88</v>
      </c>
      <c r="M46" s="205" t="s">
        <v>88</v>
      </c>
      <c r="N46" s="55"/>
      <c r="O46" s="55"/>
      <c r="P46" s="55"/>
      <c r="Q46" s="55"/>
      <c r="R46" s="55"/>
      <c r="S46" s="55"/>
      <c r="T46" s="55"/>
      <c r="U46" s="55"/>
      <c r="V46" s="55"/>
      <c r="W46" s="55"/>
      <c r="X46" s="55"/>
      <c r="Y46" s="55"/>
      <c r="Z46" s="55"/>
    </row>
    <row r="47" spans="1:26" ht="16">
      <c r="A47" s="605"/>
      <c r="B47" s="644"/>
      <c r="C47" s="401" t="s">
        <v>492</v>
      </c>
      <c r="D47" s="207" t="s">
        <v>109</v>
      </c>
      <c r="E47" s="205" t="s">
        <v>101</v>
      </c>
      <c r="F47" s="205" t="s">
        <v>101</v>
      </c>
      <c r="G47" s="412" t="s">
        <v>101</v>
      </c>
      <c r="H47" s="205" t="s">
        <v>109</v>
      </c>
      <c r="I47" s="205" t="s">
        <v>109</v>
      </c>
      <c r="J47" s="205" t="s">
        <v>101</v>
      </c>
      <c r="K47" s="205" t="s">
        <v>101</v>
      </c>
      <c r="L47" s="205" t="s">
        <v>88</v>
      </c>
      <c r="M47" s="205" t="s">
        <v>88</v>
      </c>
      <c r="N47" s="55"/>
      <c r="O47" s="55"/>
      <c r="P47" s="55"/>
      <c r="Q47" s="55"/>
      <c r="R47" s="55"/>
      <c r="S47" s="55"/>
      <c r="T47" s="55"/>
      <c r="U47" s="55"/>
      <c r="V47" s="55"/>
      <c r="W47" s="55"/>
      <c r="X47" s="55"/>
      <c r="Y47" s="55"/>
      <c r="Z47" s="55"/>
    </row>
    <row r="48" spans="1:26" ht="16">
      <c r="A48" s="605"/>
      <c r="B48" s="644"/>
      <c r="C48" s="396" t="s">
        <v>724</v>
      </c>
      <c r="D48" s="207" t="s">
        <v>101</v>
      </c>
      <c r="E48" s="205" t="s">
        <v>109</v>
      </c>
      <c r="F48" s="205" t="s">
        <v>109</v>
      </c>
      <c r="G48" s="412" t="s">
        <v>109</v>
      </c>
      <c r="H48" s="205" t="s">
        <v>88</v>
      </c>
      <c r="I48" s="205" t="s">
        <v>88</v>
      </c>
      <c r="J48" s="205" t="s">
        <v>88</v>
      </c>
      <c r="K48" s="205" t="s">
        <v>101</v>
      </c>
      <c r="L48" s="205" t="s">
        <v>101</v>
      </c>
      <c r="M48" s="205" t="s">
        <v>101</v>
      </c>
      <c r="N48" s="55"/>
      <c r="O48" s="55"/>
      <c r="P48" s="55"/>
      <c r="Q48" s="55"/>
      <c r="R48" s="55"/>
      <c r="S48" s="55"/>
      <c r="T48" s="55"/>
      <c r="U48" s="55"/>
      <c r="V48" s="55"/>
      <c r="W48" s="55"/>
      <c r="X48" s="55"/>
      <c r="Y48" s="55"/>
      <c r="Z48" s="55"/>
    </row>
    <row r="49" spans="1:26" ht="16">
      <c r="A49" s="605"/>
      <c r="B49" s="644"/>
      <c r="C49" s="396" t="s">
        <v>493</v>
      </c>
      <c r="D49" s="207" t="s">
        <v>109</v>
      </c>
      <c r="E49" s="205" t="s">
        <v>101</v>
      </c>
      <c r="F49" s="205" t="s">
        <v>101</v>
      </c>
      <c r="G49" s="412" t="s">
        <v>101</v>
      </c>
      <c r="H49" s="205" t="s">
        <v>57</v>
      </c>
      <c r="I49" s="205" t="s">
        <v>109</v>
      </c>
      <c r="J49" s="205" t="s">
        <v>101</v>
      </c>
      <c r="K49" s="205" t="s">
        <v>101</v>
      </c>
      <c r="L49" s="205" t="s">
        <v>88</v>
      </c>
      <c r="M49" s="205" t="s">
        <v>88</v>
      </c>
      <c r="N49" s="55"/>
      <c r="O49" s="55"/>
      <c r="P49" s="55"/>
      <c r="Q49" s="55"/>
      <c r="R49" s="55"/>
      <c r="S49" s="55"/>
      <c r="T49" s="55"/>
      <c r="U49" s="55"/>
      <c r="V49" s="55"/>
      <c r="W49" s="55"/>
      <c r="X49" s="55"/>
      <c r="Y49" s="55"/>
      <c r="Z49" s="55"/>
    </row>
    <row r="50" spans="1:26" ht="16">
      <c r="A50" s="605"/>
      <c r="B50" s="644"/>
      <c r="C50" s="396" t="s">
        <v>717</v>
      </c>
      <c r="D50" s="207" t="s">
        <v>101</v>
      </c>
      <c r="E50" s="205" t="s">
        <v>109</v>
      </c>
      <c r="F50" s="205" t="s">
        <v>101</v>
      </c>
      <c r="G50" s="412" t="s">
        <v>101</v>
      </c>
      <c r="H50" s="205" t="s">
        <v>101</v>
      </c>
      <c r="I50" s="205" t="s">
        <v>88</v>
      </c>
      <c r="J50" s="205" t="s">
        <v>88</v>
      </c>
      <c r="K50" s="205" t="s">
        <v>88</v>
      </c>
      <c r="L50" s="205" t="s">
        <v>101</v>
      </c>
      <c r="M50" s="205" t="s">
        <v>101</v>
      </c>
      <c r="N50" s="55"/>
      <c r="O50" s="55"/>
      <c r="P50" s="55"/>
      <c r="Q50" s="55"/>
      <c r="R50" s="55"/>
      <c r="S50" s="55"/>
      <c r="T50" s="55"/>
      <c r="U50" s="55"/>
      <c r="V50" s="55"/>
      <c r="W50" s="55"/>
      <c r="X50" s="55"/>
      <c r="Y50" s="55"/>
      <c r="Z50" s="55"/>
    </row>
    <row r="51" spans="1:26" ht="16">
      <c r="A51" s="605"/>
      <c r="B51" s="644"/>
      <c r="C51" s="396" t="s">
        <v>494</v>
      </c>
      <c r="D51" s="207" t="s">
        <v>109</v>
      </c>
      <c r="E51" s="205" t="s">
        <v>101</v>
      </c>
      <c r="F51" s="205" t="s">
        <v>109</v>
      </c>
      <c r="G51" s="412" t="s">
        <v>109</v>
      </c>
      <c r="H51" s="205" t="s">
        <v>101</v>
      </c>
      <c r="I51" s="205" t="s">
        <v>109</v>
      </c>
      <c r="J51" s="205" t="s">
        <v>101</v>
      </c>
      <c r="K51" s="205" t="s">
        <v>101</v>
      </c>
      <c r="L51" s="205" t="s">
        <v>88</v>
      </c>
      <c r="M51" s="205" t="s">
        <v>88</v>
      </c>
      <c r="N51" s="55"/>
      <c r="O51" s="55"/>
      <c r="P51" s="55"/>
      <c r="Q51" s="55"/>
      <c r="R51" s="55"/>
      <c r="S51" s="55"/>
      <c r="T51" s="55"/>
      <c r="U51" s="55"/>
      <c r="V51" s="55"/>
      <c r="W51" s="55"/>
      <c r="X51" s="55"/>
      <c r="Y51" s="55"/>
      <c r="Z51" s="55"/>
    </row>
    <row r="52" spans="1:26" ht="15.75" customHeight="1">
      <c r="A52" s="605"/>
      <c r="B52" s="644"/>
      <c r="C52" s="396" t="s">
        <v>495</v>
      </c>
      <c r="D52" s="207" t="s">
        <v>109</v>
      </c>
      <c r="E52" s="205" t="s">
        <v>109</v>
      </c>
      <c r="F52" s="205" t="s">
        <v>109</v>
      </c>
      <c r="G52" s="412" t="s">
        <v>109</v>
      </c>
      <c r="H52" s="205" t="s">
        <v>101</v>
      </c>
      <c r="I52" s="205" t="s">
        <v>109</v>
      </c>
      <c r="J52" s="205" t="s">
        <v>101</v>
      </c>
      <c r="K52" s="205" t="s">
        <v>101</v>
      </c>
      <c r="L52" s="205" t="s">
        <v>88</v>
      </c>
      <c r="M52" s="205" t="s">
        <v>101</v>
      </c>
      <c r="N52" s="55"/>
      <c r="O52" s="55"/>
      <c r="P52" s="55"/>
      <c r="Q52" s="55"/>
      <c r="R52" s="55"/>
      <c r="S52" s="55"/>
      <c r="T52" s="55"/>
      <c r="U52" s="55"/>
      <c r="V52" s="55"/>
      <c r="W52" s="55"/>
      <c r="X52" s="55"/>
      <c r="Y52" s="55"/>
      <c r="Z52" s="55"/>
    </row>
    <row r="53" spans="1:26" ht="16">
      <c r="A53" s="605"/>
      <c r="B53" s="645"/>
      <c r="C53" s="402" t="s">
        <v>215</v>
      </c>
      <c r="D53" s="207" t="s">
        <v>109</v>
      </c>
      <c r="E53" s="205" t="s">
        <v>101</v>
      </c>
      <c r="F53" s="205" t="s">
        <v>101</v>
      </c>
      <c r="G53" s="412" t="s">
        <v>101</v>
      </c>
      <c r="H53" s="205" t="s">
        <v>101</v>
      </c>
      <c r="I53" s="205" t="s">
        <v>109</v>
      </c>
      <c r="J53" s="205" t="s">
        <v>101</v>
      </c>
      <c r="K53" s="205" t="s">
        <v>101</v>
      </c>
      <c r="L53" s="205" t="s">
        <v>88</v>
      </c>
      <c r="M53" s="205" t="s">
        <v>88</v>
      </c>
      <c r="N53" s="55"/>
      <c r="O53" s="55"/>
      <c r="P53" s="55"/>
      <c r="Q53" s="55"/>
      <c r="R53" s="55"/>
      <c r="S53" s="55"/>
      <c r="T53" s="55"/>
      <c r="U53" s="55"/>
      <c r="V53" s="55"/>
      <c r="W53" s="55"/>
      <c r="X53" s="55"/>
      <c r="Y53" s="55"/>
      <c r="Z53" s="55"/>
    </row>
    <row r="54" spans="1:26" ht="15.75" customHeight="1">
      <c r="A54" s="605"/>
      <c r="B54" s="569" t="s">
        <v>496</v>
      </c>
      <c r="C54" s="570"/>
      <c r="D54" s="207" t="s">
        <v>101</v>
      </c>
      <c r="E54" s="205" t="s">
        <v>101</v>
      </c>
      <c r="F54" s="205" t="s">
        <v>101</v>
      </c>
      <c r="G54" s="412" t="s">
        <v>101</v>
      </c>
      <c r="H54" s="205" t="s">
        <v>101</v>
      </c>
      <c r="I54" s="205" t="s">
        <v>101</v>
      </c>
      <c r="J54" s="205" t="s">
        <v>88</v>
      </c>
      <c r="K54" s="205" t="s">
        <v>88</v>
      </c>
      <c r="L54" s="205" t="s">
        <v>101</v>
      </c>
      <c r="M54" s="205" t="s">
        <v>101</v>
      </c>
      <c r="N54" s="55"/>
      <c r="O54" s="55"/>
      <c r="P54" s="55"/>
      <c r="Q54" s="55"/>
      <c r="R54" s="55"/>
      <c r="S54" s="55"/>
      <c r="T54" s="55"/>
      <c r="U54" s="55"/>
      <c r="V54" s="55"/>
      <c r="W54" s="55"/>
      <c r="X54" s="55"/>
      <c r="Y54" s="55"/>
      <c r="Z54" s="55"/>
    </row>
    <row r="55" spans="1:26" ht="16">
      <c r="A55" s="605"/>
      <c r="B55" s="636"/>
      <c r="C55" s="403" t="s">
        <v>497</v>
      </c>
      <c r="D55" s="205" t="s">
        <v>101</v>
      </c>
      <c r="E55" s="205" t="s">
        <v>101</v>
      </c>
      <c r="F55" s="205" t="s">
        <v>101</v>
      </c>
      <c r="G55" s="412" t="s">
        <v>101</v>
      </c>
      <c r="H55" s="205" t="s">
        <v>101</v>
      </c>
      <c r="I55" s="205" t="s">
        <v>101</v>
      </c>
      <c r="J55" s="205" t="s">
        <v>88</v>
      </c>
      <c r="K55" s="205" t="s">
        <v>88</v>
      </c>
      <c r="L55" s="205" t="s">
        <v>101</v>
      </c>
      <c r="M55" s="205" t="s">
        <v>101</v>
      </c>
      <c r="N55" s="55"/>
      <c r="O55" s="55"/>
      <c r="P55" s="55"/>
      <c r="Q55" s="55"/>
      <c r="R55" s="55"/>
      <c r="S55" s="55"/>
      <c r="T55" s="55"/>
      <c r="U55" s="55"/>
      <c r="V55" s="55"/>
      <c r="W55" s="55"/>
      <c r="X55" s="55"/>
      <c r="Y55" s="55"/>
      <c r="Z55" s="55"/>
    </row>
    <row r="56" spans="1:26" ht="16">
      <c r="A56" s="605"/>
      <c r="B56" s="574"/>
      <c r="C56" s="404" t="s">
        <v>498</v>
      </c>
      <c r="D56" s="205" t="s">
        <v>101</v>
      </c>
      <c r="E56" s="205" t="s">
        <v>101</v>
      </c>
      <c r="F56" s="205" t="s">
        <v>101</v>
      </c>
      <c r="G56" s="412" t="s">
        <v>101</v>
      </c>
      <c r="H56" s="205" t="s">
        <v>101</v>
      </c>
      <c r="I56" s="205" t="s">
        <v>101</v>
      </c>
      <c r="J56" s="205" t="s">
        <v>88</v>
      </c>
      <c r="K56" s="205" t="s">
        <v>88</v>
      </c>
      <c r="L56" s="205" t="s">
        <v>101</v>
      </c>
      <c r="M56" s="205" t="s">
        <v>101</v>
      </c>
      <c r="N56" s="55"/>
      <c r="O56" s="55"/>
      <c r="P56" s="55"/>
      <c r="Q56" s="55"/>
      <c r="R56" s="55"/>
      <c r="S56" s="55"/>
      <c r="T56" s="55"/>
      <c r="U56" s="55"/>
      <c r="V56" s="55"/>
      <c r="W56" s="55"/>
      <c r="X56" s="55"/>
      <c r="Y56" s="55"/>
      <c r="Z56" s="55"/>
    </row>
    <row r="57" spans="1:26" ht="23.25" customHeight="1">
      <c r="A57" s="605"/>
      <c r="B57" s="574"/>
      <c r="C57" s="398" t="s">
        <v>499</v>
      </c>
      <c r="D57" s="205" t="s">
        <v>101</v>
      </c>
      <c r="E57" s="205" t="s">
        <v>101</v>
      </c>
      <c r="F57" s="205" t="s">
        <v>101</v>
      </c>
      <c r="G57" s="412" t="s">
        <v>101</v>
      </c>
      <c r="H57" s="205" t="s">
        <v>101</v>
      </c>
      <c r="I57" s="205" t="s">
        <v>101</v>
      </c>
      <c r="J57" s="205" t="s">
        <v>88</v>
      </c>
      <c r="K57" s="205" t="s">
        <v>88</v>
      </c>
      <c r="L57" s="205" t="s">
        <v>101</v>
      </c>
      <c r="M57" s="205" t="s">
        <v>101</v>
      </c>
      <c r="N57" s="55"/>
      <c r="O57" s="55"/>
      <c r="P57" s="55"/>
      <c r="Q57" s="55"/>
      <c r="R57" s="55"/>
      <c r="S57" s="55"/>
      <c r="T57" s="55"/>
      <c r="U57" s="55"/>
      <c r="V57" s="55"/>
      <c r="W57" s="55"/>
      <c r="X57" s="55"/>
      <c r="Y57" s="55"/>
      <c r="Z57" s="55"/>
    </row>
    <row r="58" spans="1:26" ht="15.75" customHeight="1">
      <c r="A58" s="605"/>
      <c r="B58" s="574"/>
      <c r="C58" s="398" t="s">
        <v>500</v>
      </c>
      <c r="D58" s="205" t="s">
        <v>101</v>
      </c>
      <c r="E58" s="205" t="s">
        <v>101</v>
      </c>
      <c r="F58" s="205" t="s">
        <v>101</v>
      </c>
      <c r="G58" s="412" t="s">
        <v>101</v>
      </c>
      <c r="H58" s="205" t="s">
        <v>57</v>
      </c>
      <c r="I58" s="205" t="s">
        <v>101</v>
      </c>
      <c r="J58" s="205" t="s">
        <v>88</v>
      </c>
      <c r="K58" s="205" t="s">
        <v>101</v>
      </c>
      <c r="L58" s="205" t="s">
        <v>101</v>
      </c>
      <c r="M58" s="205" t="s">
        <v>101</v>
      </c>
      <c r="N58" s="55"/>
      <c r="O58" s="55"/>
      <c r="P58" s="55"/>
      <c r="Q58" s="55"/>
      <c r="R58" s="55"/>
      <c r="S58" s="55"/>
      <c r="T58" s="55"/>
      <c r="U58" s="55"/>
      <c r="V58" s="55"/>
      <c r="W58" s="55"/>
      <c r="X58" s="55"/>
      <c r="Y58" s="55"/>
      <c r="Z58" s="55"/>
    </row>
    <row r="59" spans="1:26" ht="15.75" customHeight="1">
      <c r="A59" s="605"/>
      <c r="B59" s="573"/>
      <c r="C59" s="395" t="s">
        <v>215</v>
      </c>
      <c r="D59" s="205" t="s">
        <v>101</v>
      </c>
      <c r="E59" s="205" t="s">
        <v>101</v>
      </c>
      <c r="F59" s="205" t="s">
        <v>101</v>
      </c>
      <c r="G59" s="412" t="s">
        <v>101</v>
      </c>
      <c r="H59" s="205" t="s">
        <v>101</v>
      </c>
      <c r="I59" s="205" t="s">
        <v>101</v>
      </c>
      <c r="J59" s="205" t="s">
        <v>88</v>
      </c>
      <c r="K59" s="205" t="s">
        <v>88</v>
      </c>
      <c r="L59" s="205" t="s">
        <v>101</v>
      </c>
      <c r="M59" s="205" t="s">
        <v>101</v>
      </c>
      <c r="N59" s="55"/>
      <c r="O59" s="55"/>
      <c r="P59" s="55"/>
      <c r="Q59" s="55"/>
      <c r="R59" s="55"/>
      <c r="S59" s="55"/>
      <c r="T59" s="55"/>
      <c r="U59" s="55"/>
      <c r="V59" s="55"/>
      <c r="W59" s="55"/>
      <c r="X59" s="55"/>
      <c r="Y59" s="55"/>
      <c r="Z59" s="55"/>
    </row>
    <row r="60" spans="1:26" ht="15.75" customHeight="1">
      <c r="A60" s="605"/>
      <c r="B60" s="569" t="s">
        <v>501</v>
      </c>
      <c r="C60" s="570"/>
      <c r="D60" s="207" t="s">
        <v>101</v>
      </c>
      <c r="E60" s="205" t="s">
        <v>101</v>
      </c>
      <c r="F60" s="205" t="s">
        <v>101</v>
      </c>
      <c r="G60" s="412" t="s">
        <v>101</v>
      </c>
      <c r="H60" s="205" t="s">
        <v>109</v>
      </c>
      <c r="I60" s="205" t="s">
        <v>101</v>
      </c>
      <c r="J60" s="205" t="s">
        <v>88</v>
      </c>
      <c r="K60" s="205" t="s">
        <v>101</v>
      </c>
      <c r="L60" s="205" t="s">
        <v>101</v>
      </c>
      <c r="M60" s="205" t="s">
        <v>101</v>
      </c>
      <c r="N60" s="55"/>
      <c r="O60" s="55"/>
      <c r="P60" s="55"/>
      <c r="Q60" s="55"/>
      <c r="R60" s="55"/>
      <c r="S60" s="55"/>
      <c r="T60" s="55"/>
      <c r="U60" s="55"/>
      <c r="V60" s="55"/>
      <c r="W60" s="55"/>
      <c r="X60" s="55"/>
      <c r="Y60" s="55"/>
      <c r="Z60" s="55"/>
    </row>
    <row r="61" spans="1:26" ht="16">
      <c r="A61" s="605"/>
      <c r="B61" s="571"/>
      <c r="C61" s="403" t="s">
        <v>502</v>
      </c>
      <c r="D61" s="205" t="s">
        <v>101</v>
      </c>
      <c r="E61" s="205" t="s">
        <v>101</v>
      </c>
      <c r="F61" s="205" t="s">
        <v>101</v>
      </c>
      <c r="G61" s="412" t="s">
        <v>101</v>
      </c>
      <c r="H61" s="205" t="s">
        <v>109</v>
      </c>
      <c r="I61" s="205" t="s">
        <v>101</v>
      </c>
      <c r="J61" s="205" t="s">
        <v>88</v>
      </c>
      <c r="K61" s="205" t="s">
        <v>101</v>
      </c>
      <c r="L61" s="205" t="s">
        <v>101</v>
      </c>
      <c r="M61" s="205" t="s">
        <v>101</v>
      </c>
      <c r="N61" s="55"/>
      <c r="O61" s="55"/>
      <c r="P61" s="55"/>
      <c r="Q61" s="55"/>
      <c r="R61" s="55"/>
      <c r="S61" s="55"/>
      <c r="T61" s="55"/>
      <c r="U61" s="55"/>
      <c r="V61" s="55"/>
      <c r="W61" s="55"/>
      <c r="X61" s="55"/>
      <c r="Y61" s="55"/>
      <c r="Z61" s="55"/>
    </row>
    <row r="62" spans="1:26" ht="21.75" customHeight="1">
      <c r="A62" s="605"/>
      <c r="B62" s="574"/>
      <c r="C62" s="398" t="s">
        <v>503</v>
      </c>
      <c r="D62" s="205" t="s">
        <v>101</v>
      </c>
      <c r="E62" s="205" t="s">
        <v>101</v>
      </c>
      <c r="F62" s="205" t="s">
        <v>101</v>
      </c>
      <c r="G62" s="412" t="s">
        <v>101</v>
      </c>
      <c r="H62" s="205" t="s">
        <v>109</v>
      </c>
      <c r="I62" s="205" t="s">
        <v>101</v>
      </c>
      <c r="J62" s="205" t="s">
        <v>88</v>
      </c>
      <c r="K62" s="205" t="s">
        <v>101</v>
      </c>
      <c r="L62" s="205" t="s">
        <v>101</v>
      </c>
      <c r="M62" s="205" t="s">
        <v>101</v>
      </c>
      <c r="N62" s="55"/>
      <c r="O62" s="55"/>
      <c r="P62" s="55"/>
      <c r="Q62" s="55"/>
      <c r="R62" s="55"/>
      <c r="S62" s="55"/>
      <c r="T62" s="55"/>
      <c r="U62" s="55"/>
      <c r="V62" s="55"/>
      <c r="W62" s="55"/>
      <c r="X62" s="55"/>
      <c r="Y62" s="55"/>
      <c r="Z62" s="55"/>
    </row>
    <row r="63" spans="1:26" ht="15.75" customHeight="1">
      <c r="A63" s="605"/>
      <c r="B63" s="637"/>
      <c r="C63" s="398" t="s">
        <v>215</v>
      </c>
      <c r="D63" s="205" t="s">
        <v>101</v>
      </c>
      <c r="E63" s="205" t="s">
        <v>101</v>
      </c>
      <c r="F63" s="205" t="s">
        <v>101</v>
      </c>
      <c r="G63" s="412" t="s">
        <v>101</v>
      </c>
      <c r="H63" s="205" t="s">
        <v>109</v>
      </c>
      <c r="I63" s="205" t="s">
        <v>101</v>
      </c>
      <c r="J63" s="205" t="s">
        <v>88</v>
      </c>
      <c r="K63" s="205" t="s">
        <v>101</v>
      </c>
      <c r="L63" s="205" t="s">
        <v>101</v>
      </c>
      <c r="M63" s="205" t="s">
        <v>101</v>
      </c>
      <c r="N63" s="55"/>
      <c r="O63" s="55"/>
      <c r="P63" s="55"/>
      <c r="Q63" s="55"/>
      <c r="R63" s="55"/>
      <c r="S63" s="55"/>
      <c r="T63" s="55"/>
      <c r="U63" s="55"/>
      <c r="V63" s="55"/>
      <c r="W63" s="55"/>
      <c r="X63" s="55"/>
      <c r="Y63" s="55"/>
      <c r="Z63" s="55"/>
    </row>
    <row r="64" spans="1:26" ht="15.75" customHeight="1">
      <c r="A64" s="605"/>
      <c r="B64" s="638" t="s">
        <v>504</v>
      </c>
      <c r="C64" s="600"/>
      <c r="D64" s="205" t="s">
        <v>57</v>
      </c>
      <c r="E64" s="205" t="s">
        <v>101</v>
      </c>
      <c r="F64" s="205" t="s">
        <v>88</v>
      </c>
      <c r="G64" s="412" t="s">
        <v>88</v>
      </c>
      <c r="H64" s="205" t="s">
        <v>57</v>
      </c>
      <c r="I64" s="205" t="s">
        <v>88</v>
      </c>
      <c r="J64" s="205" t="s">
        <v>88</v>
      </c>
      <c r="K64" s="205" t="s">
        <v>88</v>
      </c>
      <c r="L64" s="205" t="s">
        <v>88</v>
      </c>
      <c r="M64" s="205" t="s">
        <v>88</v>
      </c>
      <c r="N64" s="55"/>
      <c r="O64" s="55"/>
      <c r="P64" s="55"/>
      <c r="Q64" s="55"/>
      <c r="R64" s="55"/>
      <c r="S64" s="55"/>
      <c r="T64" s="55"/>
      <c r="U64" s="55"/>
      <c r="V64" s="55"/>
      <c r="W64" s="55"/>
      <c r="X64" s="55"/>
      <c r="Y64" s="55"/>
      <c r="Z64" s="55"/>
    </row>
    <row r="65" spans="1:26" ht="15.75" customHeight="1">
      <c r="A65" s="605"/>
      <c r="B65" s="416"/>
      <c r="C65" s="405" t="s">
        <v>505</v>
      </c>
      <c r="D65" s="205" t="s">
        <v>101</v>
      </c>
      <c r="E65" s="205" t="s">
        <v>109</v>
      </c>
      <c r="F65" s="205" t="s">
        <v>109</v>
      </c>
      <c r="G65" s="412" t="s">
        <v>109</v>
      </c>
      <c r="H65" s="205" t="s">
        <v>88</v>
      </c>
      <c r="I65" s="205" t="s">
        <v>88</v>
      </c>
      <c r="J65" s="205" t="s">
        <v>88</v>
      </c>
      <c r="K65" s="205" t="s">
        <v>88</v>
      </c>
      <c r="L65" s="205" t="s">
        <v>88</v>
      </c>
      <c r="M65" s="205" t="s">
        <v>88</v>
      </c>
      <c r="N65" s="55"/>
      <c r="O65" s="55"/>
      <c r="P65" s="55"/>
      <c r="Q65" s="55"/>
      <c r="R65" s="55"/>
      <c r="S65" s="55"/>
      <c r="T65" s="55"/>
      <c r="U65" s="55"/>
      <c r="V65" s="55"/>
      <c r="W65" s="55"/>
      <c r="X65" s="55"/>
      <c r="Y65" s="55"/>
      <c r="Z65" s="55"/>
    </row>
    <row r="66" spans="1:26" ht="15.75" customHeight="1">
      <c r="A66" s="605"/>
      <c r="B66" s="641"/>
      <c r="C66" s="397" t="s">
        <v>506</v>
      </c>
      <c r="D66" s="205" t="s">
        <v>57</v>
      </c>
      <c r="E66" s="205" t="s">
        <v>101</v>
      </c>
      <c r="F66" s="205" t="s">
        <v>88</v>
      </c>
      <c r="G66" s="412" t="s">
        <v>88</v>
      </c>
      <c r="H66" s="205" t="s">
        <v>57</v>
      </c>
      <c r="I66" s="205" t="s">
        <v>88</v>
      </c>
      <c r="J66" s="205" t="s">
        <v>88</v>
      </c>
      <c r="K66" s="205" t="s">
        <v>88</v>
      </c>
      <c r="L66" s="205" t="s">
        <v>88</v>
      </c>
      <c r="M66" s="205" t="s">
        <v>88</v>
      </c>
      <c r="N66" s="55"/>
      <c r="O66" s="55"/>
      <c r="P66" s="55"/>
      <c r="Q66" s="55"/>
      <c r="R66" s="55"/>
      <c r="S66" s="55"/>
      <c r="T66" s="55"/>
      <c r="U66" s="55"/>
      <c r="V66" s="55"/>
      <c r="W66" s="55"/>
      <c r="X66" s="55"/>
      <c r="Y66" s="55"/>
      <c r="Z66" s="55"/>
    </row>
    <row r="67" spans="1:26" ht="15.75" customHeight="1">
      <c r="A67" s="605"/>
      <c r="B67" s="641"/>
      <c r="C67" s="398" t="s">
        <v>507</v>
      </c>
      <c r="D67" s="205" t="s">
        <v>57</v>
      </c>
      <c r="E67" s="205" t="s">
        <v>109</v>
      </c>
      <c r="F67" s="205" t="s">
        <v>101</v>
      </c>
      <c r="G67" s="412" t="s">
        <v>101</v>
      </c>
      <c r="H67" s="205" t="s">
        <v>57</v>
      </c>
      <c r="I67" s="205" t="s">
        <v>88</v>
      </c>
      <c r="J67" s="205" t="s">
        <v>88</v>
      </c>
      <c r="K67" s="205" t="s">
        <v>88</v>
      </c>
      <c r="L67" s="205" t="s">
        <v>88</v>
      </c>
      <c r="M67" s="205" t="s">
        <v>88</v>
      </c>
      <c r="N67" s="55"/>
      <c r="O67" s="55"/>
      <c r="P67" s="55"/>
      <c r="Q67" s="55"/>
      <c r="R67" s="55"/>
      <c r="S67" s="55"/>
      <c r="T67" s="55"/>
      <c r="U67" s="55"/>
      <c r="V67" s="55"/>
      <c r="W67" s="55"/>
      <c r="X67" s="55"/>
      <c r="Y67" s="55"/>
      <c r="Z67" s="55"/>
    </row>
    <row r="68" spans="1:26" ht="15.75" customHeight="1">
      <c r="A68" s="605"/>
      <c r="B68" s="641"/>
      <c r="C68" s="398" t="s">
        <v>508</v>
      </c>
      <c r="D68" s="205" t="s">
        <v>57</v>
      </c>
      <c r="E68" s="205" t="s">
        <v>101</v>
      </c>
      <c r="F68" s="205" t="s">
        <v>88</v>
      </c>
      <c r="G68" s="412" t="s">
        <v>88</v>
      </c>
      <c r="H68" s="205" t="s">
        <v>57</v>
      </c>
      <c r="I68" s="205" t="s">
        <v>88</v>
      </c>
      <c r="J68" s="205" t="s">
        <v>88</v>
      </c>
      <c r="K68" s="205" t="s">
        <v>101</v>
      </c>
      <c r="L68" s="205" t="s">
        <v>88</v>
      </c>
      <c r="M68" s="205" t="s">
        <v>88</v>
      </c>
      <c r="N68" s="55"/>
      <c r="O68" s="55"/>
      <c r="P68" s="55"/>
      <c r="Q68" s="55"/>
      <c r="R68" s="55"/>
      <c r="S68" s="55"/>
      <c r="T68" s="55"/>
      <c r="U68" s="55"/>
      <c r="V68" s="55"/>
      <c r="W68" s="55"/>
      <c r="X68" s="55"/>
      <c r="Y68" s="55"/>
      <c r="Z68" s="55"/>
    </row>
    <row r="69" spans="1:26" ht="15.75" customHeight="1">
      <c r="A69" s="605"/>
      <c r="B69" s="641"/>
      <c r="C69" s="399" t="s">
        <v>720</v>
      </c>
      <c r="D69" s="205" t="s">
        <v>101</v>
      </c>
      <c r="E69" s="205" t="s">
        <v>109</v>
      </c>
      <c r="F69" s="205" t="s">
        <v>109</v>
      </c>
      <c r="G69" s="412" t="s">
        <v>109</v>
      </c>
      <c r="H69" s="205" t="s">
        <v>88</v>
      </c>
      <c r="I69" s="205" t="s">
        <v>88</v>
      </c>
      <c r="J69" s="205" t="s">
        <v>88</v>
      </c>
      <c r="K69" s="205" t="s">
        <v>101</v>
      </c>
      <c r="L69" s="205" t="s">
        <v>88</v>
      </c>
      <c r="M69" s="205" t="s">
        <v>101</v>
      </c>
      <c r="N69" s="55"/>
      <c r="O69" s="55"/>
      <c r="P69" s="55"/>
      <c r="Q69" s="55"/>
      <c r="R69" s="55"/>
      <c r="S69" s="55"/>
      <c r="T69" s="55"/>
      <c r="U69" s="55"/>
      <c r="V69" s="55"/>
      <c r="W69" s="55"/>
      <c r="X69" s="55"/>
      <c r="Y69" s="55"/>
      <c r="Z69" s="55"/>
    </row>
    <row r="70" spans="1:26" ht="15.75" customHeight="1">
      <c r="A70" s="605"/>
      <c r="B70" s="641"/>
      <c r="C70" s="399" t="s">
        <v>719</v>
      </c>
      <c r="D70" s="205" t="s">
        <v>101</v>
      </c>
      <c r="E70" s="205" t="s">
        <v>109</v>
      </c>
      <c r="F70" s="205" t="s">
        <v>109</v>
      </c>
      <c r="G70" s="412" t="s">
        <v>109</v>
      </c>
      <c r="H70" s="205" t="s">
        <v>88</v>
      </c>
      <c r="I70" s="205" t="s">
        <v>88</v>
      </c>
      <c r="J70" s="205" t="s">
        <v>88</v>
      </c>
      <c r="K70" s="205" t="s">
        <v>101</v>
      </c>
      <c r="L70" s="205" t="s">
        <v>88</v>
      </c>
      <c r="M70" s="205" t="s">
        <v>88</v>
      </c>
      <c r="N70" s="55"/>
      <c r="O70" s="55"/>
      <c r="P70" s="55"/>
      <c r="Q70" s="55"/>
      <c r="R70" s="55"/>
      <c r="S70" s="55"/>
      <c r="T70" s="55"/>
      <c r="U70" s="55"/>
      <c r="V70" s="55"/>
      <c r="W70" s="55"/>
      <c r="X70" s="55"/>
      <c r="Y70" s="55"/>
      <c r="Z70" s="55"/>
    </row>
    <row r="71" spans="1:26" ht="15.75" customHeight="1">
      <c r="A71" s="605"/>
      <c r="B71" s="642"/>
      <c r="C71" s="398" t="s">
        <v>215</v>
      </c>
      <c r="D71" s="205" t="s">
        <v>57</v>
      </c>
      <c r="E71" s="205" t="s">
        <v>101</v>
      </c>
      <c r="F71" s="205" t="s">
        <v>88</v>
      </c>
      <c r="G71" s="412" t="s">
        <v>88</v>
      </c>
      <c r="H71" s="205" t="s">
        <v>57</v>
      </c>
      <c r="I71" s="205" t="s">
        <v>88</v>
      </c>
      <c r="J71" s="205" t="s">
        <v>88</v>
      </c>
      <c r="K71" s="205" t="s">
        <v>88</v>
      </c>
      <c r="L71" s="205" t="s">
        <v>88</v>
      </c>
      <c r="M71" s="205" t="s">
        <v>88</v>
      </c>
      <c r="N71" s="55"/>
      <c r="O71" s="55"/>
      <c r="P71" s="55"/>
      <c r="Q71" s="55"/>
      <c r="R71" s="55"/>
      <c r="S71" s="55"/>
      <c r="T71" s="55"/>
      <c r="U71" s="55"/>
      <c r="V71" s="55"/>
      <c r="W71" s="55"/>
      <c r="X71" s="55"/>
      <c r="Y71" s="55"/>
      <c r="Z71" s="55"/>
    </row>
    <row r="72" spans="1:26" ht="15.75" customHeight="1">
      <c r="A72" s="643"/>
      <c r="B72" s="639" t="s">
        <v>215</v>
      </c>
      <c r="C72" s="640"/>
      <c r="D72" s="205" t="s">
        <v>101</v>
      </c>
      <c r="E72" s="205" t="s">
        <v>101</v>
      </c>
      <c r="F72" s="205" t="s">
        <v>101</v>
      </c>
      <c r="G72" s="412" t="s">
        <v>101</v>
      </c>
      <c r="H72" s="205" t="s">
        <v>101</v>
      </c>
      <c r="I72" s="205" t="s">
        <v>101</v>
      </c>
      <c r="J72" s="205" t="s">
        <v>101</v>
      </c>
      <c r="K72" s="205" t="s">
        <v>88</v>
      </c>
      <c r="L72" s="205" t="s">
        <v>101</v>
      </c>
      <c r="M72" s="205" t="s">
        <v>101</v>
      </c>
      <c r="N72" s="55"/>
      <c r="O72" s="55"/>
      <c r="P72" s="55"/>
      <c r="Q72" s="55"/>
      <c r="R72" s="55"/>
      <c r="S72" s="55"/>
      <c r="T72" s="55"/>
      <c r="U72" s="55"/>
      <c r="V72" s="55"/>
      <c r="W72" s="55"/>
      <c r="X72" s="55"/>
      <c r="Y72" s="55"/>
      <c r="Z72" s="55"/>
    </row>
    <row r="73" spans="1:26" ht="15.75" customHeight="1">
      <c r="A73" s="627" t="s">
        <v>194</v>
      </c>
      <c r="B73" s="628"/>
      <c r="C73" s="629"/>
      <c r="D73" s="205" t="s">
        <v>101</v>
      </c>
      <c r="E73" s="205" t="s">
        <v>109</v>
      </c>
      <c r="F73" s="205" t="s">
        <v>109</v>
      </c>
      <c r="G73" s="412" t="s">
        <v>109</v>
      </c>
      <c r="H73" s="205" t="s">
        <v>101</v>
      </c>
      <c r="I73" s="205" t="s">
        <v>88</v>
      </c>
      <c r="J73" s="205" t="s">
        <v>88</v>
      </c>
      <c r="K73" s="205" t="s">
        <v>101</v>
      </c>
      <c r="L73" s="205" t="s">
        <v>101</v>
      </c>
      <c r="M73" s="205" t="s">
        <v>101</v>
      </c>
      <c r="N73" s="55"/>
      <c r="O73" s="55"/>
      <c r="P73" s="55"/>
      <c r="Q73" s="55"/>
      <c r="R73" s="55"/>
      <c r="S73" s="55"/>
      <c r="T73" s="55"/>
      <c r="U73" s="55"/>
      <c r="V73" s="55"/>
      <c r="W73" s="55"/>
      <c r="X73" s="55"/>
      <c r="Y73" s="55"/>
      <c r="Z73" s="55"/>
    </row>
    <row r="74" spans="1:26" ht="15.75" customHeight="1">
      <c r="A74" s="630"/>
      <c r="B74" s="611" t="s">
        <v>511</v>
      </c>
      <c r="C74" s="570"/>
      <c r="D74" s="207" t="s">
        <v>57</v>
      </c>
      <c r="E74" s="205" t="s">
        <v>101</v>
      </c>
      <c r="F74" s="205" t="s">
        <v>101</v>
      </c>
      <c r="G74" s="412" t="s">
        <v>101</v>
      </c>
      <c r="H74" s="205" t="s">
        <v>57</v>
      </c>
      <c r="I74" s="205" t="s">
        <v>88</v>
      </c>
      <c r="J74" s="205" t="s">
        <v>88</v>
      </c>
      <c r="K74" s="205" t="s">
        <v>88</v>
      </c>
      <c r="L74" s="205" t="s">
        <v>109</v>
      </c>
      <c r="M74" s="205" t="s">
        <v>109</v>
      </c>
      <c r="N74" s="55"/>
      <c r="O74" s="55"/>
      <c r="P74" s="55"/>
      <c r="Q74" s="55"/>
      <c r="R74" s="55"/>
      <c r="S74" s="55"/>
      <c r="T74" s="55"/>
      <c r="U74" s="55"/>
      <c r="V74" s="55"/>
      <c r="W74" s="55"/>
      <c r="X74" s="55"/>
      <c r="Y74" s="55"/>
      <c r="Z74" s="55"/>
    </row>
    <row r="75" spans="1:26" ht="16">
      <c r="A75" s="630"/>
      <c r="B75" s="613"/>
      <c r="C75" s="396" t="s">
        <v>512</v>
      </c>
      <c r="D75" s="207" t="s">
        <v>57</v>
      </c>
      <c r="E75" s="205" t="s">
        <v>101</v>
      </c>
      <c r="F75" s="205" t="s">
        <v>101</v>
      </c>
      <c r="G75" s="412" t="s">
        <v>101</v>
      </c>
      <c r="H75" s="205" t="s">
        <v>57</v>
      </c>
      <c r="I75" s="205" t="s">
        <v>88</v>
      </c>
      <c r="J75" s="205" t="s">
        <v>88</v>
      </c>
      <c r="K75" s="205" t="s">
        <v>88</v>
      </c>
      <c r="L75" s="205" t="s">
        <v>109</v>
      </c>
      <c r="M75" s="205" t="s">
        <v>109</v>
      </c>
      <c r="N75" s="55"/>
      <c r="O75" s="55"/>
      <c r="P75" s="55"/>
      <c r="Q75" s="55"/>
      <c r="R75" s="55"/>
      <c r="S75" s="55"/>
      <c r="T75" s="55"/>
      <c r="U75" s="55"/>
      <c r="V75" s="55"/>
      <c r="W75" s="55"/>
      <c r="X75" s="55"/>
      <c r="Y75" s="55"/>
      <c r="Z75" s="55"/>
    </row>
    <row r="76" spans="1:26" ht="16">
      <c r="A76" s="630"/>
      <c r="B76" s="613"/>
      <c r="C76" s="406" t="s">
        <v>469</v>
      </c>
      <c r="D76" s="207" t="s">
        <v>57</v>
      </c>
      <c r="E76" s="205" t="s">
        <v>101</v>
      </c>
      <c r="F76" s="205" t="s">
        <v>101</v>
      </c>
      <c r="G76" s="412" t="s">
        <v>101</v>
      </c>
      <c r="H76" s="205" t="s">
        <v>57</v>
      </c>
      <c r="I76" s="205" t="s">
        <v>88</v>
      </c>
      <c r="J76" s="205" t="s">
        <v>88</v>
      </c>
      <c r="K76" s="205" t="s">
        <v>88</v>
      </c>
      <c r="L76" s="205" t="s">
        <v>88</v>
      </c>
      <c r="M76" s="205" t="s">
        <v>88</v>
      </c>
      <c r="N76" s="55"/>
      <c r="O76" s="55"/>
      <c r="P76" s="55"/>
      <c r="Q76" s="55"/>
      <c r="R76" s="55"/>
      <c r="S76" s="55"/>
      <c r="T76" s="55"/>
      <c r="U76" s="55"/>
      <c r="V76" s="55"/>
      <c r="W76" s="55"/>
      <c r="X76" s="55"/>
      <c r="Y76" s="55"/>
      <c r="Z76" s="55"/>
    </row>
    <row r="77" spans="1:26" ht="15.75" customHeight="1">
      <c r="A77" s="630"/>
      <c r="B77" s="634"/>
      <c r="C77" s="406" t="s">
        <v>215</v>
      </c>
      <c r="D77" s="207" t="s">
        <v>57</v>
      </c>
      <c r="E77" s="205" t="s">
        <v>101</v>
      </c>
      <c r="F77" s="205" t="s">
        <v>101</v>
      </c>
      <c r="G77" s="412" t="s">
        <v>101</v>
      </c>
      <c r="H77" s="205" t="s">
        <v>57</v>
      </c>
      <c r="I77" s="205" t="s">
        <v>88</v>
      </c>
      <c r="J77" s="205" t="s">
        <v>88</v>
      </c>
      <c r="K77" s="205" t="s">
        <v>88</v>
      </c>
      <c r="L77" s="205" t="s">
        <v>109</v>
      </c>
      <c r="M77" s="205" t="s">
        <v>109</v>
      </c>
      <c r="N77" s="55"/>
      <c r="O77" s="55"/>
      <c r="P77" s="55"/>
      <c r="Q77" s="55"/>
      <c r="R77" s="55"/>
      <c r="S77" s="55"/>
      <c r="T77" s="55"/>
      <c r="U77" s="55"/>
      <c r="V77" s="55"/>
      <c r="W77" s="55"/>
      <c r="X77" s="55"/>
      <c r="Y77" s="55"/>
      <c r="Z77" s="55"/>
    </row>
    <row r="78" spans="1:26" ht="22.5" customHeight="1">
      <c r="A78" s="630"/>
      <c r="B78" s="611" t="s">
        <v>513</v>
      </c>
      <c r="C78" s="570"/>
      <c r="D78" s="207" t="s">
        <v>88</v>
      </c>
      <c r="E78" s="205" t="s">
        <v>109</v>
      </c>
      <c r="F78" s="205" t="s">
        <v>101</v>
      </c>
      <c r="G78" s="412" t="s">
        <v>101</v>
      </c>
      <c r="H78" s="205" t="s">
        <v>88</v>
      </c>
      <c r="I78" s="205" t="s">
        <v>88</v>
      </c>
      <c r="J78" s="205" t="s">
        <v>88</v>
      </c>
      <c r="K78" s="205" t="s">
        <v>101</v>
      </c>
      <c r="L78" s="205" t="s">
        <v>101</v>
      </c>
      <c r="M78" s="205" t="s">
        <v>101</v>
      </c>
      <c r="N78" s="55"/>
      <c r="O78" s="55"/>
      <c r="P78" s="55"/>
      <c r="Q78" s="55"/>
      <c r="R78" s="55"/>
      <c r="S78" s="55"/>
      <c r="T78" s="55"/>
      <c r="U78" s="55"/>
      <c r="V78" s="55"/>
      <c r="W78" s="55"/>
      <c r="X78" s="55"/>
      <c r="Y78" s="55"/>
      <c r="Z78" s="55"/>
    </row>
    <row r="79" spans="1:26" ht="16">
      <c r="A79" s="630"/>
      <c r="B79" s="632"/>
      <c r="C79" s="396" t="s">
        <v>515</v>
      </c>
      <c r="D79" s="207" t="s">
        <v>88</v>
      </c>
      <c r="E79" s="205" t="s">
        <v>109</v>
      </c>
      <c r="F79" s="205" t="s">
        <v>101</v>
      </c>
      <c r="G79" s="412" t="s">
        <v>101</v>
      </c>
      <c r="H79" s="205" t="s">
        <v>101</v>
      </c>
      <c r="I79" s="205" t="s">
        <v>88</v>
      </c>
      <c r="J79" s="205" t="s">
        <v>88</v>
      </c>
      <c r="K79" s="205" t="s">
        <v>101</v>
      </c>
      <c r="L79" s="205" t="s">
        <v>101</v>
      </c>
      <c r="M79" s="205" t="s">
        <v>101</v>
      </c>
      <c r="N79" s="55"/>
      <c r="O79" s="55"/>
      <c r="P79" s="55"/>
      <c r="Q79" s="55"/>
      <c r="R79" s="55"/>
      <c r="S79" s="55"/>
      <c r="T79" s="55"/>
      <c r="U79" s="55"/>
      <c r="V79" s="55"/>
      <c r="W79" s="55"/>
      <c r="X79" s="55"/>
      <c r="Y79" s="55"/>
      <c r="Z79" s="55"/>
    </row>
    <row r="80" spans="1:26" ht="23.25" customHeight="1">
      <c r="A80" s="630"/>
      <c r="B80" s="633"/>
      <c r="C80" s="396" t="s">
        <v>516</v>
      </c>
      <c r="D80" s="207" t="s">
        <v>88</v>
      </c>
      <c r="E80" s="205" t="s">
        <v>109</v>
      </c>
      <c r="F80" s="205" t="s">
        <v>101</v>
      </c>
      <c r="G80" s="412" t="s">
        <v>101</v>
      </c>
      <c r="H80" s="205" t="s">
        <v>88</v>
      </c>
      <c r="I80" s="205" t="s">
        <v>88</v>
      </c>
      <c r="J80" s="205" t="s">
        <v>88</v>
      </c>
      <c r="K80" s="205" t="s">
        <v>88</v>
      </c>
      <c r="L80" s="205" t="s">
        <v>101</v>
      </c>
      <c r="M80" s="205" t="s">
        <v>101</v>
      </c>
      <c r="N80" s="55"/>
      <c r="O80" s="55"/>
      <c r="P80" s="55"/>
      <c r="Q80" s="55"/>
      <c r="R80" s="55"/>
      <c r="S80" s="55"/>
      <c r="T80" s="55"/>
      <c r="U80" s="55"/>
      <c r="V80" s="55"/>
      <c r="W80" s="55"/>
      <c r="X80" s="55"/>
      <c r="Y80" s="55"/>
      <c r="Z80" s="55"/>
    </row>
    <row r="81" spans="1:26" ht="15.75" customHeight="1">
      <c r="A81" s="630"/>
      <c r="B81" s="624"/>
      <c r="C81" s="396" t="s">
        <v>215</v>
      </c>
      <c r="D81" s="207" t="s">
        <v>88</v>
      </c>
      <c r="E81" s="205" t="s">
        <v>109</v>
      </c>
      <c r="F81" s="205" t="s">
        <v>101</v>
      </c>
      <c r="G81" s="412" t="s">
        <v>101</v>
      </c>
      <c r="H81" s="205" t="s">
        <v>88</v>
      </c>
      <c r="I81" s="205" t="s">
        <v>88</v>
      </c>
      <c r="J81" s="205" t="s">
        <v>88</v>
      </c>
      <c r="K81" s="205" t="s">
        <v>101</v>
      </c>
      <c r="L81" s="205" t="s">
        <v>101</v>
      </c>
      <c r="M81" s="205" t="s">
        <v>101</v>
      </c>
      <c r="N81" s="55"/>
      <c r="O81" s="55"/>
      <c r="P81" s="55"/>
      <c r="Q81" s="55"/>
      <c r="R81" s="55"/>
      <c r="S81" s="55"/>
      <c r="T81" s="55"/>
      <c r="U81" s="55"/>
      <c r="V81" s="55"/>
      <c r="W81" s="55"/>
      <c r="X81" s="55"/>
      <c r="Y81" s="55"/>
      <c r="Z81" s="55"/>
    </row>
    <row r="82" spans="1:26" ht="21" customHeight="1">
      <c r="A82" s="630"/>
      <c r="B82" s="595" t="s">
        <v>517</v>
      </c>
      <c r="C82" s="593"/>
      <c r="D82" s="205" t="s">
        <v>88</v>
      </c>
      <c r="E82" s="205" t="s">
        <v>109</v>
      </c>
      <c r="F82" s="205" t="s">
        <v>101</v>
      </c>
      <c r="G82" s="412" t="s">
        <v>101</v>
      </c>
      <c r="H82" s="205" t="s">
        <v>101</v>
      </c>
      <c r="I82" s="205" t="s">
        <v>88</v>
      </c>
      <c r="J82" s="205" t="s">
        <v>88</v>
      </c>
      <c r="K82" s="205" t="s">
        <v>101</v>
      </c>
      <c r="L82" s="205" t="s">
        <v>101</v>
      </c>
      <c r="M82" s="205" t="s">
        <v>101</v>
      </c>
      <c r="N82" s="55"/>
      <c r="O82" s="55"/>
      <c r="P82" s="55"/>
      <c r="Q82" s="55"/>
      <c r="R82" s="55"/>
      <c r="S82" s="55"/>
      <c r="T82" s="55"/>
      <c r="U82" s="55"/>
      <c r="V82" s="55"/>
      <c r="W82" s="55"/>
      <c r="X82" s="55"/>
      <c r="Y82" s="55"/>
      <c r="Z82" s="55"/>
    </row>
    <row r="83" spans="1:26" ht="16">
      <c r="A83" s="630"/>
      <c r="B83" s="592"/>
      <c r="C83" s="397" t="s">
        <v>518</v>
      </c>
      <c r="D83" s="205" t="s">
        <v>88</v>
      </c>
      <c r="E83" s="205" t="s">
        <v>109</v>
      </c>
      <c r="F83" s="205" t="s">
        <v>101</v>
      </c>
      <c r="G83" s="412" t="s">
        <v>101</v>
      </c>
      <c r="H83" s="205" t="s">
        <v>101</v>
      </c>
      <c r="I83" s="205" t="s">
        <v>88</v>
      </c>
      <c r="J83" s="205" t="s">
        <v>88</v>
      </c>
      <c r="K83" s="205" t="s">
        <v>101</v>
      </c>
      <c r="L83" s="205" t="s">
        <v>101</v>
      </c>
      <c r="M83" s="205" t="s">
        <v>101</v>
      </c>
      <c r="N83" s="55"/>
      <c r="O83" s="55"/>
      <c r="P83" s="55"/>
      <c r="Q83" s="55"/>
      <c r="R83" s="55"/>
      <c r="S83" s="55"/>
      <c r="T83" s="55"/>
      <c r="U83" s="55"/>
      <c r="V83" s="55"/>
      <c r="W83" s="55"/>
      <c r="X83" s="55"/>
      <c r="Y83" s="55"/>
      <c r="Z83" s="55"/>
    </row>
    <row r="84" spans="1:26" ht="15.75" customHeight="1">
      <c r="A84" s="630"/>
      <c r="B84" s="594"/>
      <c r="C84" s="398" t="s">
        <v>215</v>
      </c>
      <c r="D84" s="205" t="s">
        <v>88</v>
      </c>
      <c r="E84" s="205" t="s">
        <v>109</v>
      </c>
      <c r="F84" s="205" t="s">
        <v>101</v>
      </c>
      <c r="G84" s="412" t="s">
        <v>101</v>
      </c>
      <c r="H84" s="205" t="s">
        <v>101</v>
      </c>
      <c r="I84" s="205" t="s">
        <v>88</v>
      </c>
      <c r="J84" s="205" t="s">
        <v>88</v>
      </c>
      <c r="K84" s="205" t="s">
        <v>101</v>
      </c>
      <c r="L84" s="205" t="s">
        <v>101</v>
      </c>
      <c r="M84" s="205" t="s">
        <v>101</v>
      </c>
      <c r="N84" s="55"/>
      <c r="O84" s="55"/>
      <c r="P84" s="55"/>
      <c r="Q84" s="55"/>
      <c r="R84" s="55"/>
      <c r="S84" s="55"/>
      <c r="T84" s="55"/>
      <c r="U84" s="55"/>
      <c r="V84" s="55"/>
      <c r="W84" s="55"/>
      <c r="X84" s="55"/>
      <c r="Y84" s="55"/>
      <c r="Z84" s="55"/>
    </row>
    <row r="85" spans="1:26" ht="20.25" customHeight="1">
      <c r="A85" s="630"/>
      <c r="B85" s="599" t="s">
        <v>519</v>
      </c>
      <c r="C85" s="600"/>
      <c r="D85" s="205" t="s">
        <v>101</v>
      </c>
      <c r="E85" s="205" t="s">
        <v>109</v>
      </c>
      <c r="F85" s="205" t="s">
        <v>101</v>
      </c>
      <c r="G85" s="412" t="s">
        <v>101</v>
      </c>
      <c r="H85" s="205" t="s">
        <v>101</v>
      </c>
      <c r="I85" s="205" t="s">
        <v>88</v>
      </c>
      <c r="J85" s="205" t="s">
        <v>88</v>
      </c>
      <c r="K85" s="205" t="s">
        <v>88</v>
      </c>
      <c r="L85" s="205" t="s">
        <v>101</v>
      </c>
      <c r="M85" s="205" t="s">
        <v>101</v>
      </c>
      <c r="N85" s="55"/>
      <c r="O85" s="55"/>
      <c r="P85" s="55"/>
      <c r="Q85" s="55"/>
      <c r="R85" s="55"/>
      <c r="S85" s="55"/>
      <c r="T85" s="55"/>
      <c r="U85" s="55"/>
      <c r="V85" s="55"/>
      <c r="W85" s="55"/>
      <c r="X85" s="55"/>
      <c r="Y85" s="55"/>
      <c r="Z85" s="55"/>
    </row>
    <row r="86" spans="1:26" ht="21.75" customHeight="1">
      <c r="A86" s="630"/>
      <c r="B86" s="592"/>
      <c r="C86" s="397" t="s">
        <v>520</v>
      </c>
      <c r="D86" s="205" t="s">
        <v>101</v>
      </c>
      <c r="E86" s="205" t="s">
        <v>109</v>
      </c>
      <c r="F86" s="205" t="s">
        <v>101</v>
      </c>
      <c r="G86" s="412" t="s">
        <v>101</v>
      </c>
      <c r="H86" s="205" t="s">
        <v>101</v>
      </c>
      <c r="I86" s="205" t="s">
        <v>88</v>
      </c>
      <c r="J86" s="205" t="s">
        <v>88</v>
      </c>
      <c r="K86" s="205" t="s">
        <v>88</v>
      </c>
      <c r="L86" s="205" t="s">
        <v>101</v>
      </c>
      <c r="M86" s="205" t="s">
        <v>101</v>
      </c>
      <c r="N86" s="55"/>
      <c r="O86" s="55"/>
      <c r="P86" s="55"/>
      <c r="Q86" s="55"/>
      <c r="R86" s="55"/>
      <c r="S86" s="55"/>
      <c r="T86" s="55"/>
      <c r="U86" s="55"/>
      <c r="V86" s="55"/>
      <c r="W86" s="55"/>
      <c r="X86" s="55"/>
      <c r="Y86" s="55"/>
      <c r="Z86" s="55"/>
    </row>
    <row r="87" spans="1:26" ht="15.75" customHeight="1">
      <c r="A87" s="630"/>
      <c r="B87" s="594"/>
      <c r="C87" s="398" t="s">
        <v>215</v>
      </c>
      <c r="D87" s="205" t="s">
        <v>101</v>
      </c>
      <c r="E87" s="205" t="s">
        <v>109</v>
      </c>
      <c r="F87" s="205" t="s">
        <v>101</v>
      </c>
      <c r="G87" s="412" t="s">
        <v>101</v>
      </c>
      <c r="H87" s="205" t="s">
        <v>101</v>
      </c>
      <c r="I87" s="205" t="s">
        <v>88</v>
      </c>
      <c r="J87" s="205" t="s">
        <v>88</v>
      </c>
      <c r="K87" s="205" t="s">
        <v>88</v>
      </c>
      <c r="L87" s="205" t="s">
        <v>101</v>
      </c>
      <c r="M87" s="205" t="s">
        <v>101</v>
      </c>
      <c r="N87" s="55"/>
      <c r="O87" s="55"/>
      <c r="P87" s="55"/>
      <c r="Q87" s="55"/>
      <c r="R87" s="55"/>
      <c r="S87" s="55"/>
      <c r="T87" s="55"/>
      <c r="U87" s="55"/>
      <c r="V87" s="55"/>
      <c r="W87" s="55"/>
      <c r="X87" s="55"/>
      <c r="Y87" s="55"/>
      <c r="Z87" s="55"/>
    </row>
    <row r="88" spans="1:26" ht="21.75" customHeight="1">
      <c r="A88" s="630"/>
      <c r="B88" s="599" t="s">
        <v>521</v>
      </c>
      <c r="C88" s="600"/>
      <c r="D88" s="205" t="s">
        <v>101</v>
      </c>
      <c r="E88" s="205" t="s">
        <v>101</v>
      </c>
      <c r="F88" s="205" t="s">
        <v>101</v>
      </c>
      <c r="G88" s="412" t="s">
        <v>101</v>
      </c>
      <c r="H88" s="205" t="s">
        <v>101</v>
      </c>
      <c r="I88" s="205" t="s">
        <v>101</v>
      </c>
      <c r="J88" s="205" t="s">
        <v>88</v>
      </c>
      <c r="K88" s="205" t="s">
        <v>88</v>
      </c>
      <c r="L88" s="205" t="s">
        <v>101</v>
      </c>
      <c r="M88" s="205" t="s">
        <v>101</v>
      </c>
      <c r="N88" s="55"/>
      <c r="O88" s="55"/>
      <c r="P88" s="55"/>
      <c r="Q88" s="55"/>
      <c r="R88" s="55"/>
      <c r="S88" s="55"/>
      <c r="T88" s="55"/>
      <c r="U88" s="55"/>
      <c r="V88" s="55"/>
      <c r="W88" s="55"/>
      <c r="X88" s="55"/>
      <c r="Y88" s="55"/>
      <c r="Z88" s="55"/>
    </row>
    <row r="89" spans="1:26" ht="15.75" customHeight="1">
      <c r="A89" s="630"/>
      <c r="B89" s="623"/>
      <c r="C89" s="404" t="s">
        <v>522</v>
      </c>
      <c r="D89" s="205" t="s">
        <v>101</v>
      </c>
      <c r="E89" s="205" t="s">
        <v>101</v>
      </c>
      <c r="F89" s="205" t="s">
        <v>101</v>
      </c>
      <c r="G89" s="412" t="s">
        <v>101</v>
      </c>
      <c r="H89" s="205" t="s">
        <v>101</v>
      </c>
      <c r="I89" s="205" t="s">
        <v>101</v>
      </c>
      <c r="J89" s="205" t="s">
        <v>101</v>
      </c>
      <c r="K89" s="205" t="s">
        <v>88</v>
      </c>
      <c r="L89" s="205" t="s">
        <v>101</v>
      </c>
      <c r="M89" s="205" t="s">
        <v>101</v>
      </c>
      <c r="N89" s="55"/>
      <c r="O89" s="55"/>
      <c r="P89" s="55"/>
      <c r="Q89" s="55"/>
      <c r="R89" s="55"/>
      <c r="S89" s="55"/>
      <c r="T89" s="55"/>
      <c r="U89" s="55"/>
      <c r="V89" s="55"/>
      <c r="W89" s="55"/>
      <c r="X89" s="55"/>
      <c r="Y89" s="55"/>
      <c r="Z89" s="55"/>
    </row>
    <row r="90" spans="1:26" ht="15.75" customHeight="1">
      <c r="A90" s="630"/>
      <c r="B90" s="624"/>
      <c r="C90" s="404" t="s">
        <v>215</v>
      </c>
      <c r="D90" s="205" t="s">
        <v>101</v>
      </c>
      <c r="E90" s="205" t="s">
        <v>101</v>
      </c>
      <c r="F90" s="205" t="s">
        <v>101</v>
      </c>
      <c r="G90" s="412" t="s">
        <v>101</v>
      </c>
      <c r="H90" s="205" t="s">
        <v>101</v>
      </c>
      <c r="I90" s="205" t="s">
        <v>101</v>
      </c>
      <c r="J90" s="205" t="s">
        <v>88</v>
      </c>
      <c r="K90" s="205" t="s">
        <v>88</v>
      </c>
      <c r="L90" s="205" t="s">
        <v>101</v>
      </c>
      <c r="M90" s="205" t="s">
        <v>101</v>
      </c>
      <c r="N90" s="55"/>
      <c r="O90" s="55"/>
      <c r="P90" s="55"/>
      <c r="Q90" s="55"/>
      <c r="R90" s="55"/>
      <c r="S90" s="55"/>
      <c r="T90" s="55"/>
      <c r="U90" s="55"/>
      <c r="V90" s="55"/>
      <c r="W90" s="55"/>
      <c r="X90" s="55"/>
      <c r="Y90" s="55"/>
      <c r="Z90" s="55"/>
    </row>
    <row r="91" spans="1:26" ht="15.75" customHeight="1">
      <c r="A91" s="630"/>
      <c r="B91" s="599" t="s">
        <v>523</v>
      </c>
      <c r="C91" s="600"/>
      <c r="D91" s="205" t="s">
        <v>101</v>
      </c>
      <c r="E91" s="205" t="s">
        <v>109</v>
      </c>
      <c r="F91" s="205" t="s">
        <v>109</v>
      </c>
      <c r="G91" s="412" t="s">
        <v>109</v>
      </c>
      <c r="H91" s="205" t="s">
        <v>101</v>
      </c>
      <c r="I91" s="205" t="s">
        <v>88</v>
      </c>
      <c r="J91" s="205" t="s">
        <v>88</v>
      </c>
      <c r="K91" s="205" t="s">
        <v>101</v>
      </c>
      <c r="L91" s="205" t="s">
        <v>101</v>
      </c>
      <c r="M91" s="205" t="s">
        <v>101</v>
      </c>
      <c r="N91" s="55"/>
      <c r="O91" s="55"/>
      <c r="P91" s="55"/>
      <c r="Q91" s="55"/>
      <c r="R91" s="55"/>
      <c r="S91" s="55"/>
      <c r="T91" s="55"/>
      <c r="U91" s="55"/>
      <c r="V91" s="55"/>
      <c r="W91" s="55"/>
      <c r="X91" s="55"/>
      <c r="Y91" s="55"/>
      <c r="Z91" s="55"/>
    </row>
    <row r="92" spans="1:26" ht="16">
      <c r="A92" s="630"/>
      <c r="B92" s="592"/>
      <c r="C92" s="397" t="s">
        <v>524</v>
      </c>
      <c r="D92" s="205" t="s">
        <v>101</v>
      </c>
      <c r="E92" s="205" t="s">
        <v>109</v>
      </c>
      <c r="F92" s="205" t="s">
        <v>109</v>
      </c>
      <c r="G92" s="412" t="s">
        <v>109</v>
      </c>
      <c r="H92" s="205" t="s">
        <v>101</v>
      </c>
      <c r="I92" s="205" t="s">
        <v>88</v>
      </c>
      <c r="J92" s="205" t="s">
        <v>88</v>
      </c>
      <c r="K92" s="205" t="s">
        <v>101</v>
      </c>
      <c r="L92" s="205" t="s">
        <v>101</v>
      </c>
      <c r="M92" s="205" t="s">
        <v>101</v>
      </c>
      <c r="N92" s="55"/>
      <c r="O92" s="55"/>
      <c r="P92" s="55"/>
      <c r="Q92" s="55"/>
      <c r="R92" s="55"/>
      <c r="S92" s="55"/>
      <c r="T92" s="55"/>
      <c r="U92" s="55"/>
      <c r="V92" s="55"/>
      <c r="W92" s="55"/>
      <c r="X92" s="55"/>
      <c r="Y92" s="55"/>
      <c r="Z92" s="55"/>
    </row>
    <row r="93" spans="1:26" ht="15.75" customHeight="1">
      <c r="A93" s="630"/>
      <c r="B93" s="594"/>
      <c r="C93" s="398" t="s">
        <v>215</v>
      </c>
      <c r="D93" s="205" t="s">
        <v>101</v>
      </c>
      <c r="E93" s="205" t="s">
        <v>109</v>
      </c>
      <c r="F93" s="205" t="s">
        <v>109</v>
      </c>
      <c r="G93" s="412" t="s">
        <v>109</v>
      </c>
      <c r="H93" s="205" t="s">
        <v>101</v>
      </c>
      <c r="I93" s="205" t="s">
        <v>88</v>
      </c>
      <c r="J93" s="205" t="s">
        <v>88</v>
      </c>
      <c r="K93" s="205" t="s">
        <v>101</v>
      </c>
      <c r="L93" s="205" t="s">
        <v>101</v>
      </c>
      <c r="M93" s="205" t="s">
        <v>101</v>
      </c>
      <c r="N93" s="55"/>
      <c r="O93" s="55"/>
      <c r="P93" s="55"/>
      <c r="Q93" s="55"/>
      <c r="R93" s="55"/>
      <c r="S93" s="55"/>
      <c r="T93" s="55"/>
      <c r="U93" s="55"/>
      <c r="V93" s="55"/>
      <c r="W93" s="55"/>
      <c r="X93" s="55"/>
      <c r="Y93" s="55"/>
      <c r="Z93" s="55"/>
    </row>
    <row r="94" spans="1:26" ht="15.75" customHeight="1">
      <c r="A94" s="631"/>
      <c r="B94" s="625" t="s">
        <v>215</v>
      </c>
      <c r="C94" s="626"/>
      <c r="D94" s="205" t="s">
        <v>101</v>
      </c>
      <c r="E94" s="205" t="s">
        <v>109</v>
      </c>
      <c r="F94" s="205" t="s">
        <v>109</v>
      </c>
      <c r="G94" s="412" t="s">
        <v>109</v>
      </c>
      <c r="H94" s="205" t="s">
        <v>101</v>
      </c>
      <c r="I94" s="205" t="s">
        <v>88</v>
      </c>
      <c r="J94" s="205" t="s">
        <v>88</v>
      </c>
      <c r="K94" s="205" t="s">
        <v>88</v>
      </c>
      <c r="L94" s="205" t="s">
        <v>101</v>
      </c>
      <c r="M94" s="205" t="s">
        <v>101</v>
      </c>
      <c r="N94" s="55"/>
      <c r="O94" s="55"/>
      <c r="P94" s="55"/>
      <c r="Q94" s="55"/>
      <c r="R94" s="55"/>
      <c r="S94" s="55"/>
      <c r="T94" s="55"/>
      <c r="U94" s="55"/>
      <c r="V94" s="55"/>
      <c r="W94" s="55"/>
      <c r="X94" s="55"/>
      <c r="Y94" s="55"/>
      <c r="Z94" s="55"/>
    </row>
    <row r="95" spans="1:26" ht="15.75" customHeight="1">
      <c r="A95" s="627" t="s">
        <v>216</v>
      </c>
      <c r="B95" s="628"/>
      <c r="C95" s="629"/>
      <c r="D95" s="205" t="s">
        <v>109</v>
      </c>
      <c r="E95" s="205" t="s">
        <v>109</v>
      </c>
      <c r="F95" s="205" t="s">
        <v>109</v>
      </c>
      <c r="G95" s="412" t="s">
        <v>109</v>
      </c>
      <c r="H95" s="205" t="s">
        <v>109</v>
      </c>
      <c r="I95" s="205" t="s">
        <v>109</v>
      </c>
      <c r="J95" s="205" t="s">
        <v>109</v>
      </c>
      <c r="K95" s="205" t="s">
        <v>101</v>
      </c>
      <c r="L95" s="205" t="s">
        <v>101</v>
      </c>
      <c r="M95" s="205" t="s">
        <v>101</v>
      </c>
      <c r="N95" s="55"/>
      <c r="O95" s="55"/>
      <c r="P95" s="55"/>
      <c r="Q95" s="55"/>
      <c r="R95" s="55"/>
      <c r="S95" s="55"/>
      <c r="T95" s="55"/>
      <c r="U95" s="55"/>
      <c r="V95" s="55"/>
      <c r="W95" s="55"/>
      <c r="X95" s="55"/>
      <c r="Y95" s="55"/>
      <c r="Z95" s="55"/>
    </row>
    <row r="96" spans="1:26" ht="21.75" customHeight="1">
      <c r="A96" s="618"/>
      <c r="B96" s="569" t="s">
        <v>525</v>
      </c>
      <c r="C96" s="570"/>
      <c r="D96" s="207" t="s">
        <v>109</v>
      </c>
      <c r="E96" s="205" t="s">
        <v>109</v>
      </c>
      <c r="F96" s="205" t="s">
        <v>109</v>
      </c>
      <c r="G96" s="412" t="s">
        <v>109</v>
      </c>
      <c r="H96" s="205" t="s">
        <v>109</v>
      </c>
      <c r="I96" s="205" t="s">
        <v>109</v>
      </c>
      <c r="J96" s="205" t="s">
        <v>109</v>
      </c>
      <c r="K96" s="205" t="s">
        <v>101</v>
      </c>
      <c r="L96" s="205" t="s">
        <v>101</v>
      </c>
      <c r="M96" s="205" t="s">
        <v>101</v>
      </c>
      <c r="N96" s="55"/>
      <c r="O96" s="55"/>
      <c r="P96" s="55"/>
      <c r="Q96" s="55"/>
      <c r="R96" s="55"/>
      <c r="S96" s="55"/>
      <c r="T96" s="55"/>
      <c r="U96" s="55"/>
      <c r="V96" s="55"/>
      <c r="W96" s="55"/>
      <c r="X96" s="55"/>
      <c r="Y96" s="55"/>
      <c r="Z96" s="55"/>
    </row>
    <row r="97" spans="1:26" ht="16">
      <c r="A97" s="619"/>
      <c r="B97" s="571"/>
      <c r="C97" s="403" t="s">
        <v>526</v>
      </c>
      <c r="D97" s="205" t="s">
        <v>109</v>
      </c>
      <c r="E97" s="205" t="s">
        <v>109</v>
      </c>
      <c r="F97" s="205" t="s">
        <v>109</v>
      </c>
      <c r="G97" s="412" t="s">
        <v>109</v>
      </c>
      <c r="H97" s="205" t="s">
        <v>109</v>
      </c>
      <c r="I97" s="205" t="s">
        <v>109</v>
      </c>
      <c r="J97" s="205" t="s">
        <v>109</v>
      </c>
      <c r="K97" s="205" t="s">
        <v>101</v>
      </c>
      <c r="L97" s="205" t="s">
        <v>101</v>
      </c>
      <c r="M97" s="205" t="s">
        <v>101</v>
      </c>
      <c r="N97" s="55"/>
      <c r="O97" s="55"/>
      <c r="P97" s="55"/>
      <c r="Q97" s="55"/>
      <c r="R97" s="55"/>
      <c r="S97" s="55"/>
      <c r="T97" s="55"/>
      <c r="U97" s="55"/>
      <c r="V97" s="55"/>
      <c r="W97" s="55"/>
      <c r="X97" s="55"/>
      <c r="Y97" s="55"/>
      <c r="Z97" s="55"/>
    </row>
    <row r="98" spans="1:26" ht="16">
      <c r="A98" s="619"/>
      <c r="B98" s="574"/>
      <c r="C98" s="398" t="s">
        <v>527</v>
      </c>
      <c r="D98" s="205" t="s">
        <v>109</v>
      </c>
      <c r="E98" s="205" t="s">
        <v>109</v>
      </c>
      <c r="F98" s="205" t="s">
        <v>109</v>
      </c>
      <c r="G98" s="412" t="s">
        <v>109</v>
      </c>
      <c r="H98" s="205" t="s">
        <v>109</v>
      </c>
      <c r="I98" s="205" t="s">
        <v>109</v>
      </c>
      <c r="J98" s="205" t="s">
        <v>109</v>
      </c>
      <c r="K98" s="205" t="s">
        <v>101</v>
      </c>
      <c r="L98" s="205" t="s">
        <v>101</v>
      </c>
      <c r="M98" s="205" t="s">
        <v>101</v>
      </c>
      <c r="N98" s="55"/>
      <c r="O98" s="55"/>
      <c r="P98" s="55"/>
      <c r="Q98" s="55"/>
      <c r="R98" s="55"/>
      <c r="S98" s="55"/>
      <c r="T98" s="55"/>
      <c r="U98" s="55"/>
      <c r="V98" s="55"/>
      <c r="W98" s="55"/>
      <c r="X98" s="55"/>
      <c r="Y98" s="55"/>
      <c r="Z98" s="55"/>
    </row>
    <row r="99" spans="1:26" ht="16">
      <c r="A99" s="619"/>
      <c r="B99" s="574"/>
      <c r="C99" s="398" t="s">
        <v>528</v>
      </c>
      <c r="D99" s="205" t="s">
        <v>109</v>
      </c>
      <c r="E99" s="205" t="s">
        <v>109</v>
      </c>
      <c r="F99" s="205" t="s">
        <v>109</v>
      </c>
      <c r="G99" s="412" t="s">
        <v>109</v>
      </c>
      <c r="H99" s="205" t="s">
        <v>109</v>
      </c>
      <c r="I99" s="205" t="s">
        <v>109</v>
      </c>
      <c r="J99" s="205" t="s">
        <v>109</v>
      </c>
      <c r="K99" s="205" t="s">
        <v>101</v>
      </c>
      <c r="L99" s="205" t="s">
        <v>101</v>
      </c>
      <c r="M99" s="205" t="s">
        <v>101</v>
      </c>
      <c r="N99" s="55"/>
      <c r="O99" s="55"/>
      <c r="P99" s="55"/>
      <c r="Q99" s="55"/>
      <c r="R99" s="55"/>
      <c r="S99" s="55"/>
      <c r="T99" s="55"/>
      <c r="U99" s="55"/>
      <c r="V99" s="55"/>
      <c r="W99" s="55"/>
      <c r="X99" s="55"/>
      <c r="Y99" s="55"/>
      <c r="Z99" s="55"/>
    </row>
    <row r="100" spans="1:26" ht="16">
      <c r="A100" s="619"/>
      <c r="B100" s="574"/>
      <c r="C100" s="398" t="s">
        <v>529</v>
      </c>
      <c r="D100" s="205" t="s">
        <v>109</v>
      </c>
      <c r="E100" s="205" t="s">
        <v>109</v>
      </c>
      <c r="F100" s="205" t="s">
        <v>109</v>
      </c>
      <c r="G100" s="412" t="s">
        <v>109</v>
      </c>
      <c r="H100" s="205" t="s">
        <v>109</v>
      </c>
      <c r="I100" s="205" t="s">
        <v>109</v>
      </c>
      <c r="J100" s="205" t="s">
        <v>109</v>
      </c>
      <c r="K100" s="205" t="s">
        <v>101</v>
      </c>
      <c r="L100" s="205" t="s">
        <v>101</v>
      </c>
      <c r="M100" s="205" t="s">
        <v>101</v>
      </c>
      <c r="N100" s="55"/>
      <c r="O100" s="55"/>
      <c r="P100" s="55"/>
      <c r="Q100" s="55"/>
      <c r="R100" s="55"/>
      <c r="S100" s="55"/>
      <c r="T100" s="55"/>
      <c r="U100" s="55"/>
      <c r="V100" s="55"/>
      <c r="W100" s="55"/>
      <c r="X100" s="55"/>
      <c r="Y100" s="55"/>
      <c r="Z100" s="55"/>
    </row>
    <row r="101" spans="1:26" ht="16">
      <c r="A101" s="619"/>
      <c r="B101" s="574"/>
      <c r="C101" s="398" t="s">
        <v>530</v>
      </c>
      <c r="D101" s="205" t="s">
        <v>109</v>
      </c>
      <c r="E101" s="205" t="s">
        <v>109</v>
      </c>
      <c r="F101" s="205" t="s">
        <v>109</v>
      </c>
      <c r="G101" s="412" t="s">
        <v>109</v>
      </c>
      <c r="H101" s="205" t="s">
        <v>109</v>
      </c>
      <c r="I101" s="205" t="s">
        <v>109</v>
      </c>
      <c r="J101" s="205" t="s">
        <v>109</v>
      </c>
      <c r="K101" s="205" t="s">
        <v>101</v>
      </c>
      <c r="L101" s="205" t="s">
        <v>101</v>
      </c>
      <c r="M101" s="205" t="s">
        <v>101</v>
      </c>
      <c r="N101" s="55"/>
      <c r="O101" s="55"/>
      <c r="P101" s="55"/>
      <c r="Q101" s="55"/>
      <c r="R101" s="55"/>
      <c r="S101" s="55"/>
      <c r="T101" s="55"/>
      <c r="U101" s="55"/>
      <c r="V101" s="55"/>
      <c r="W101" s="55"/>
      <c r="X101" s="55"/>
      <c r="Y101" s="55"/>
      <c r="Z101" s="55"/>
    </row>
    <row r="102" spans="1:26" ht="15.75" customHeight="1">
      <c r="A102" s="619"/>
      <c r="B102" s="573"/>
      <c r="C102" s="395" t="s">
        <v>215</v>
      </c>
      <c r="D102" s="205" t="s">
        <v>109</v>
      </c>
      <c r="E102" s="205" t="s">
        <v>109</v>
      </c>
      <c r="F102" s="205" t="s">
        <v>109</v>
      </c>
      <c r="G102" s="412" t="s">
        <v>109</v>
      </c>
      <c r="H102" s="205" t="s">
        <v>109</v>
      </c>
      <c r="I102" s="205" t="s">
        <v>109</v>
      </c>
      <c r="J102" s="205" t="s">
        <v>109</v>
      </c>
      <c r="K102" s="205" t="s">
        <v>101</v>
      </c>
      <c r="L102" s="205" t="s">
        <v>101</v>
      </c>
      <c r="M102" s="205" t="s">
        <v>101</v>
      </c>
      <c r="N102" s="55"/>
      <c r="O102" s="55"/>
      <c r="P102" s="55"/>
      <c r="Q102" s="55"/>
      <c r="R102" s="55"/>
      <c r="S102" s="55"/>
      <c r="T102" s="55"/>
      <c r="U102" s="55"/>
      <c r="V102" s="55"/>
      <c r="W102" s="55"/>
      <c r="X102" s="55"/>
      <c r="Y102" s="55"/>
      <c r="Z102" s="55"/>
    </row>
    <row r="103" spans="1:26" ht="24" customHeight="1">
      <c r="A103" s="620"/>
      <c r="B103" s="569" t="s">
        <v>531</v>
      </c>
      <c r="C103" s="570"/>
      <c r="D103" s="207" t="s">
        <v>109</v>
      </c>
      <c r="E103" s="205" t="s">
        <v>109</v>
      </c>
      <c r="F103" s="205" t="s">
        <v>109</v>
      </c>
      <c r="G103" s="412" t="s">
        <v>109</v>
      </c>
      <c r="H103" s="205" t="s">
        <v>109</v>
      </c>
      <c r="I103" s="205" t="s">
        <v>109</v>
      </c>
      <c r="J103" s="205" t="s">
        <v>109</v>
      </c>
      <c r="K103" s="205" t="s">
        <v>101</v>
      </c>
      <c r="L103" s="205" t="s">
        <v>101</v>
      </c>
      <c r="M103" s="205" t="s">
        <v>101</v>
      </c>
      <c r="N103" s="55"/>
      <c r="O103" s="55"/>
      <c r="P103" s="55"/>
      <c r="Q103" s="55"/>
      <c r="R103" s="55"/>
      <c r="S103" s="55"/>
      <c r="T103" s="55"/>
      <c r="U103" s="55"/>
      <c r="V103" s="55"/>
      <c r="W103" s="55"/>
      <c r="X103" s="55"/>
      <c r="Y103" s="55"/>
      <c r="Z103" s="55"/>
    </row>
    <row r="104" spans="1:26" ht="16">
      <c r="A104" s="619"/>
      <c r="B104" s="417"/>
      <c r="C104" s="403" t="s">
        <v>532</v>
      </c>
      <c r="D104" s="205" t="s">
        <v>109</v>
      </c>
      <c r="E104" s="205" t="s">
        <v>109</v>
      </c>
      <c r="F104" s="205" t="s">
        <v>109</v>
      </c>
      <c r="G104" s="412" t="s">
        <v>109</v>
      </c>
      <c r="H104" s="205" t="s">
        <v>109</v>
      </c>
      <c r="I104" s="205" t="s">
        <v>109</v>
      </c>
      <c r="J104" s="205" t="s">
        <v>109</v>
      </c>
      <c r="K104" s="205" t="s">
        <v>101</v>
      </c>
      <c r="L104" s="205" t="s">
        <v>101</v>
      </c>
      <c r="M104" s="205" t="s">
        <v>101</v>
      </c>
      <c r="N104" s="55"/>
      <c r="O104" s="55"/>
      <c r="P104" s="55"/>
      <c r="Q104" s="55"/>
      <c r="R104" s="55"/>
      <c r="S104" s="55"/>
      <c r="T104" s="55"/>
      <c r="U104" s="55"/>
      <c r="V104" s="55"/>
      <c r="W104" s="55"/>
      <c r="X104" s="55"/>
      <c r="Y104" s="55"/>
      <c r="Z104" s="55"/>
    </row>
    <row r="105" spans="1:26" ht="15.75" customHeight="1">
      <c r="A105" s="621"/>
      <c r="B105" s="622" t="s">
        <v>215</v>
      </c>
      <c r="C105" s="596"/>
      <c r="D105" s="205" t="s">
        <v>109</v>
      </c>
      <c r="E105" s="205" t="s">
        <v>109</v>
      </c>
      <c r="F105" s="205" t="s">
        <v>109</v>
      </c>
      <c r="G105" s="412" t="s">
        <v>109</v>
      </c>
      <c r="H105" s="205" t="s">
        <v>109</v>
      </c>
      <c r="I105" s="205" t="s">
        <v>109</v>
      </c>
      <c r="J105" s="205" t="s">
        <v>109</v>
      </c>
      <c r="K105" s="205" t="s">
        <v>101</v>
      </c>
      <c r="L105" s="205" t="s">
        <v>101</v>
      </c>
      <c r="M105" s="205" t="s">
        <v>101</v>
      </c>
      <c r="N105" s="55"/>
      <c r="O105" s="55"/>
      <c r="P105" s="55"/>
      <c r="Q105" s="55"/>
      <c r="R105" s="55"/>
      <c r="S105" s="55"/>
      <c r="T105" s="55"/>
      <c r="U105" s="55"/>
      <c r="V105" s="55"/>
      <c r="W105" s="55"/>
      <c r="X105" s="55"/>
      <c r="Y105" s="55"/>
      <c r="Z105" s="55"/>
    </row>
    <row r="106" spans="1:26" ht="15.75" customHeight="1">
      <c r="A106" s="597" t="s">
        <v>226</v>
      </c>
      <c r="B106" s="598"/>
      <c r="C106" s="598"/>
      <c r="D106" s="207" t="s">
        <v>88</v>
      </c>
      <c r="E106" s="205" t="s">
        <v>109</v>
      </c>
      <c r="F106" s="205" t="s">
        <v>101</v>
      </c>
      <c r="G106" s="412" t="s">
        <v>101</v>
      </c>
      <c r="H106" s="205" t="s">
        <v>57</v>
      </c>
      <c r="I106" s="205" t="s">
        <v>101</v>
      </c>
      <c r="J106" s="205" t="s">
        <v>101</v>
      </c>
      <c r="K106" s="205" t="s">
        <v>88</v>
      </c>
      <c r="L106" s="205" t="s">
        <v>101</v>
      </c>
      <c r="M106" s="205" t="s">
        <v>101</v>
      </c>
      <c r="N106" s="55"/>
      <c r="O106" s="55"/>
      <c r="P106" s="55"/>
      <c r="Q106" s="55"/>
      <c r="R106" s="55"/>
      <c r="S106" s="55"/>
      <c r="T106" s="55"/>
      <c r="U106" s="55"/>
      <c r="V106" s="55"/>
      <c r="W106" s="55"/>
      <c r="X106" s="55"/>
      <c r="Y106" s="55"/>
      <c r="Z106" s="55"/>
    </row>
    <row r="107" spans="1:26" ht="15.75" customHeight="1">
      <c r="A107" s="606"/>
      <c r="B107" s="611" t="s">
        <v>534</v>
      </c>
      <c r="C107" s="612"/>
      <c r="D107" s="205" t="s">
        <v>57</v>
      </c>
      <c r="E107" s="205" t="s">
        <v>109</v>
      </c>
      <c r="F107" s="205" t="s">
        <v>101</v>
      </c>
      <c r="G107" s="412" t="s">
        <v>101</v>
      </c>
      <c r="H107" s="205" t="s">
        <v>57</v>
      </c>
      <c r="I107" s="205" t="s">
        <v>88</v>
      </c>
      <c r="J107" s="205" t="s">
        <v>88</v>
      </c>
      <c r="K107" s="205" t="s">
        <v>88</v>
      </c>
      <c r="L107" s="205" t="s">
        <v>101</v>
      </c>
      <c r="M107" s="205" t="s">
        <v>101</v>
      </c>
      <c r="N107" s="55"/>
      <c r="O107" s="55"/>
      <c r="P107" s="55"/>
      <c r="Q107" s="55"/>
      <c r="R107" s="55"/>
      <c r="S107" s="55"/>
      <c r="T107" s="55"/>
      <c r="U107" s="55"/>
      <c r="V107" s="55"/>
      <c r="W107" s="55"/>
      <c r="X107" s="55"/>
      <c r="Y107" s="55"/>
      <c r="Z107" s="55"/>
    </row>
    <row r="108" spans="1:26" ht="16">
      <c r="A108" s="606"/>
      <c r="B108" s="607"/>
      <c r="C108" s="404" t="s">
        <v>535</v>
      </c>
      <c r="D108" s="205" t="s">
        <v>57</v>
      </c>
      <c r="E108" s="205" t="s">
        <v>109</v>
      </c>
      <c r="F108" s="205" t="s">
        <v>101</v>
      </c>
      <c r="G108" s="412" t="s">
        <v>101</v>
      </c>
      <c r="H108" s="205" t="s">
        <v>57</v>
      </c>
      <c r="I108" s="205" t="s">
        <v>88</v>
      </c>
      <c r="J108" s="205" t="s">
        <v>88</v>
      </c>
      <c r="K108" s="205" t="s">
        <v>88</v>
      </c>
      <c r="L108" s="205" t="s">
        <v>101</v>
      </c>
      <c r="M108" s="205" t="s">
        <v>101</v>
      </c>
      <c r="N108" s="55"/>
      <c r="O108" s="55"/>
      <c r="P108" s="55"/>
      <c r="Q108" s="55"/>
      <c r="R108" s="55"/>
      <c r="S108" s="55"/>
      <c r="T108" s="55"/>
      <c r="U108" s="55"/>
      <c r="V108" s="55"/>
      <c r="W108" s="55"/>
      <c r="X108" s="55"/>
      <c r="Y108" s="55"/>
      <c r="Z108" s="55"/>
    </row>
    <row r="109" spans="1:26" ht="16">
      <c r="A109" s="606"/>
      <c r="B109" s="593"/>
      <c r="C109" s="404" t="s">
        <v>536</v>
      </c>
      <c r="D109" s="205" t="s">
        <v>57</v>
      </c>
      <c r="E109" s="205" t="s">
        <v>109</v>
      </c>
      <c r="F109" s="205" t="s">
        <v>101</v>
      </c>
      <c r="G109" s="412" t="s">
        <v>101</v>
      </c>
      <c r="H109" s="205" t="s">
        <v>57</v>
      </c>
      <c r="I109" s="205" t="s">
        <v>88</v>
      </c>
      <c r="J109" s="205" t="s">
        <v>88</v>
      </c>
      <c r="K109" s="205" t="s">
        <v>57</v>
      </c>
      <c r="L109" s="205" t="s">
        <v>101</v>
      </c>
      <c r="M109" s="205" t="s">
        <v>101</v>
      </c>
      <c r="N109" s="55"/>
      <c r="O109" s="55"/>
      <c r="P109" s="55"/>
      <c r="Q109" s="55"/>
      <c r="R109" s="55"/>
      <c r="S109" s="55"/>
      <c r="T109" s="55"/>
      <c r="U109" s="55"/>
      <c r="V109" s="55"/>
      <c r="W109" s="55"/>
      <c r="X109" s="55"/>
      <c r="Y109" s="55"/>
      <c r="Z109" s="55"/>
    </row>
    <row r="110" spans="1:26" ht="15.75" customHeight="1">
      <c r="A110" s="606"/>
      <c r="B110" s="594"/>
      <c r="C110" s="404" t="s">
        <v>215</v>
      </c>
      <c r="D110" s="205" t="s">
        <v>57</v>
      </c>
      <c r="E110" s="205" t="s">
        <v>109</v>
      </c>
      <c r="F110" s="205" t="s">
        <v>101</v>
      </c>
      <c r="G110" s="412" t="s">
        <v>101</v>
      </c>
      <c r="H110" s="205" t="s">
        <v>57</v>
      </c>
      <c r="I110" s="205" t="s">
        <v>88</v>
      </c>
      <c r="J110" s="205" t="s">
        <v>88</v>
      </c>
      <c r="K110" s="205" t="s">
        <v>88</v>
      </c>
      <c r="L110" s="205" t="s">
        <v>101</v>
      </c>
      <c r="M110" s="205" t="s">
        <v>101</v>
      </c>
      <c r="N110" s="55"/>
      <c r="O110" s="55"/>
      <c r="P110" s="55"/>
      <c r="Q110" s="55"/>
      <c r="R110" s="55"/>
      <c r="S110" s="55"/>
      <c r="T110" s="55"/>
      <c r="U110" s="55"/>
      <c r="V110" s="55"/>
      <c r="W110" s="55"/>
      <c r="X110" s="55"/>
      <c r="Y110" s="55"/>
      <c r="Z110" s="55"/>
    </row>
    <row r="111" spans="1:26" ht="15.75" customHeight="1">
      <c r="A111" s="606"/>
      <c r="B111" s="599" t="s">
        <v>537</v>
      </c>
      <c r="C111" s="600"/>
      <c r="D111" s="205" t="s">
        <v>57</v>
      </c>
      <c r="E111" s="205" t="s">
        <v>109</v>
      </c>
      <c r="F111" s="205" t="s">
        <v>101</v>
      </c>
      <c r="G111" s="412" t="s">
        <v>101</v>
      </c>
      <c r="H111" s="205" t="s">
        <v>57</v>
      </c>
      <c r="I111" s="205" t="s">
        <v>88</v>
      </c>
      <c r="J111" s="205" t="s">
        <v>88</v>
      </c>
      <c r="K111" s="205" t="s">
        <v>88</v>
      </c>
      <c r="L111" s="205" t="s">
        <v>101</v>
      </c>
      <c r="M111" s="205" t="s">
        <v>101</v>
      </c>
      <c r="N111" s="55"/>
      <c r="O111" s="55"/>
      <c r="P111" s="55"/>
      <c r="Q111" s="55"/>
      <c r="R111" s="55"/>
      <c r="S111" s="55"/>
      <c r="T111" s="55"/>
      <c r="U111" s="55"/>
      <c r="V111" s="55"/>
      <c r="W111" s="55"/>
      <c r="X111" s="55"/>
      <c r="Y111" s="55"/>
      <c r="Z111" s="55"/>
    </row>
    <row r="112" spans="1:26" ht="16">
      <c r="A112" s="606"/>
      <c r="B112" s="607"/>
      <c r="C112" s="397" t="s">
        <v>538</v>
      </c>
      <c r="D112" s="205" t="s">
        <v>57</v>
      </c>
      <c r="E112" s="205" t="s">
        <v>109</v>
      </c>
      <c r="F112" s="205" t="s">
        <v>101</v>
      </c>
      <c r="G112" s="412" t="s">
        <v>101</v>
      </c>
      <c r="H112" s="205" t="s">
        <v>57</v>
      </c>
      <c r="I112" s="205" t="s">
        <v>88</v>
      </c>
      <c r="J112" s="205" t="s">
        <v>88</v>
      </c>
      <c r="K112" s="205" t="s">
        <v>88</v>
      </c>
      <c r="L112" s="205" t="s">
        <v>101</v>
      </c>
      <c r="M112" s="205" t="s">
        <v>101</v>
      </c>
      <c r="N112" s="55"/>
      <c r="O112" s="55"/>
      <c r="P112" s="55"/>
      <c r="Q112" s="55"/>
      <c r="R112" s="55"/>
      <c r="S112" s="55"/>
      <c r="T112" s="55"/>
      <c r="U112" s="55"/>
      <c r="V112" s="55"/>
      <c r="W112" s="55"/>
      <c r="X112" s="55"/>
      <c r="Y112" s="55"/>
      <c r="Z112" s="55"/>
    </row>
    <row r="113" spans="1:26" ht="15.75" customHeight="1">
      <c r="A113" s="606"/>
      <c r="B113" s="593"/>
      <c r="C113" s="398" t="s">
        <v>539</v>
      </c>
      <c r="D113" s="205" t="s">
        <v>57</v>
      </c>
      <c r="E113" s="205" t="s">
        <v>109</v>
      </c>
      <c r="F113" s="205" t="s">
        <v>101</v>
      </c>
      <c r="G113" s="412" t="s">
        <v>101</v>
      </c>
      <c r="H113" s="205" t="s">
        <v>57</v>
      </c>
      <c r="I113" s="205" t="s">
        <v>88</v>
      </c>
      <c r="J113" s="205" t="s">
        <v>88</v>
      </c>
      <c r="K113" s="205" t="s">
        <v>88</v>
      </c>
      <c r="L113" s="205" t="s">
        <v>101</v>
      </c>
      <c r="M113" s="205" t="s">
        <v>101</v>
      </c>
      <c r="N113" s="55"/>
      <c r="O113" s="55"/>
      <c r="P113" s="55"/>
      <c r="Q113" s="55"/>
      <c r="R113" s="55"/>
      <c r="S113" s="55"/>
      <c r="T113" s="55"/>
      <c r="U113" s="55"/>
      <c r="V113" s="55"/>
      <c r="W113" s="55"/>
      <c r="X113" s="55"/>
      <c r="Y113" s="55"/>
      <c r="Z113" s="55"/>
    </row>
    <row r="114" spans="1:26" ht="15.75" customHeight="1">
      <c r="A114" s="606"/>
      <c r="B114" s="593"/>
      <c r="C114" s="395" t="s">
        <v>215</v>
      </c>
      <c r="D114" s="205" t="s">
        <v>57</v>
      </c>
      <c r="E114" s="205" t="s">
        <v>109</v>
      </c>
      <c r="F114" s="205" t="s">
        <v>101</v>
      </c>
      <c r="G114" s="412" t="s">
        <v>101</v>
      </c>
      <c r="H114" s="205" t="s">
        <v>57</v>
      </c>
      <c r="I114" s="205" t="s">
        <v>88</v>
      </c>
      <c r="J114" s="205" t="s">
        <v>88</v>
      </c>
      <c r="K114" s="205" t="s">
        <v>88</v>
      </c>
      <c r="L114" s="205" t="s">
        <v>101</v>
      </c>
      <c r="M114" s="205" t="s">
        <v>101</v>
      </c>
      <c r="N114" s="55"/>
      <c r="O114" s="55"/>
      <c r="P114" s="55"/>
      <c r="Q114" s="55"/>
      <c r="R114" s="55"/>
      <c r="S114" s="55"/>
      <c r="T114" s="55"/>
      <c r="U114" s="55"/>
      <c r="V114" s="55"/>
      <c r="W114" s="55"/>
      <c r="X114" s="55"/>
      <c r="Y114" s="55"/>
      <c r="Z114" s="55"/>
    </row>
    <row r="115" spans="1:26" ht="15.75" customHeight="1">
      <c r="A115" s="606"/>
      <c r="B115" s="615" t="s">
        <v>1011</v>
      </c>
      <c r="C115" s="616"/>
      <c r="D115" s="205" t="s">
        <v>101</v>
      </c>
      <c r="E115" s="205" t="s">
        <v>109</v>
      </c>
      <c r="F115" s="205" t="s">
        <v>101</v>
      </c>
      <c r="G115" s="412" t="s">
        <v>101</v>
      </c>
      <c r="H115" s="205" t="s">
        <v>109</v>
      </c>
      <c r="I115" s="205" t="s">
        <v>88</v>
      </c>
      <c r="J115" s="205" t="s">
        <v>109</v>
      </c>
      <c r="K115" s="205" t="s">
        <v>101</v>
      </c>
      <c r="L115" s="205" t="s">
        <v>101</v>
      </c>
      <c r="M115" s="205" t="s">
        <v>101</v>
      </c>
      <c r="N115" s="55"/>
      <c r="O115" s="55"/>
      <c r="P115" s="55"/>
      <c r="Q115" s="55"/>
      <c r="R115" s="55"/>
      <c r="S115" s="55"/>
      <c r="T115" s="55"/>
      <c r="U115" s="55"/>
      <c r="V115" s="55"/>
      <c r="W115" s="55"/>
      <c r="X115" s="55"/>
      <c r="Y115" s="55"/>
      <c r="Z115" s="55"/>
    </row>
    <row r="116" spans="1:26" ht="15.75" customHeight="1">
      <c r="A116" s="606"/>
      <c r="B116" s="617"/>
      <c r="C116" s="436" t="s">
        <v>1014</v>
      </c>
      <c r="D116" s="205" t="s">
        <v>101</v>
      </c>
      <c r="E116" s="205" t="s">
        <v>109</v>
      </c>
      <c r="F116" s="205" t="s">
        <v>101</v>
      </c>
      <c r="G116" s="412" t="s">
        <v>101</v>
      </c>
      <c r="H116" s="205" t="s">
        <v>109</v>
      </c>
      <c r="I116" s="205" t="s">
        <v>88</v>
      </c>
      <c r="J116" s="205" t="s">
        <v>109</v>
      </c>
      <c r="K116" s="205" t="s">
        <v>101</v>
      </c>
      <c r="L116" s="205" t="s">
        <v>101</v>
      </c>
      <c r="M116" s="205" t="s">
        <v>101</v>
      </c>
      <c r="N116" s="55"/>
      <c r="O116" s="55"/>
      <c r="P116" s="55"/>
      <c r="Q116" s="55"/>
      <c r="R116" s="55"/>
      <c r="S116" s="55"/>
      <c r="T116" s="55"/>
      <c r="U116" s="55"/>
      <c r="V116" s="55"/>
      <c r="W116" s="55"/>
      <c r="X116" s="55"/>
      <c r="Y116" s="55"/>
      <c r="Z116" s="55"/>
    </row>
    <row r="117" spans="1:26" ht="15.75" customHeight="1">
      <c r="A117" s="606"/>
      <c r="B117" s="593"/>
      <c r="C117" s="436" t="s">
        <v>1015</v>
      </c>
      <c r="D117" s="205" t="s">
        <v>88</v>
      </c>
      <c r="E117" s="205" t="s">
        <v>109</v>
      </c>
      <c r="F117" s="205" t="s">
        <v>101</v>
      </c>
      <c r="G117" s="412" t="s">
        <v>101</v>
      </c>
      <c r="H117" s="205" t="s">
        <v>109</v>
      </c>
      <c r="I117" s="205" t="s">
        <v>88</v>
      </c>
      <c r="J117" s="205" t="s">
        <v>109</v>
      </c>
      <c r="K117" s="205" t="s">
        <v>101</v>
      </c>
      <c r="L117" s="205" t="s">
        <v>101</v>
      </c>
      <c r="M117" s="205" t="s">
        <v>101</v>
      </c>
      <c r="N117" s="55"/>
      <c r="O117" s="55"/>
      <c r="P117" s="55"/>
      <c r="Q117" s="55"/>
      <c r="R117" s="55"/>
      <c r="S117" s="55"/>
      <c r="T117" s="55"/>
      <c r="U117" s="55"/>
      <c r="V117" s="55"/>
      <c r="W117" s="55"/>
      <c r="X117" s="55"/>
      <c r="Y117" s="55"/>
      <c r="Z117" s="55"/>
    </row>
    <row r="118" spans="1:26" ht="15.75" customHeight="1">
      <c r="A118" s="606"/>
      <c r="B118" s="594"/>
      <c r="C118" s="436" t="s">
        <v>1016</v>
      </c>
      <c r="D118" s="205" t="s">
        <v>88</v>
      </c>
      <c r="E118" s="205" t="s">
        <v>101</v>
      </c>
      <c r="F118" s="205" t="s">
        <v>101</v>
      </c>
      <c r="G118" s="412" t="s">
        <v>101</v>
      </c>
      <c r="H118" s="205" t="s">
        <v>109</v>
      </c>
      <c r="I118" s="205" t="s">
        <v>88</v>
      </c>
      <c r="J118" s="205" t="s">
        <v>109</v>
      </c>
      <c r="K118" s="205" t="s">
        <v>101</v>
      </c>
      <c r="L118" s="205" t="s">
        <v>101</v>
      </c>
      <c r="M118" s="205" t="s">
        <v>101</v>
      </c>
      <c r="N118" s="55"/>
      <c r="O118" s="55"/>
      <c r="P118" s="55"/>
      <c r="Q118" s="55"/>
      <c r="R118" s="55"/>
      <c r="S118" s="55"/>
      <c r="T118" s="55"/>
      <c r="U118" s="55"/>
      <c r="V118" s="55"/>
      <c r="W118" s="55"/>
      <c r="X118" s="55"/>
      <c r="Y118" s="55"/>
      <c r="Z118" s="55"/>
    </row>
    <row r="119" spans="1:26" ht="20.25" customHeight="1">
      <c r="A119" s="606"/>
      <c r="B119" s="599" t="s">
        <v>540</v>
      </c>
      <c r="C119" s="600"/>
      <c r="D119" s="205" t="s">
        <v>57</v>
      </c>
      <c r="E119" s="205" t="s">
        <v>109</v>
      </c>
      <c r="F119" s="205" t="s">
        <v>101</v>
      </c>
      <c r="G119" s="412" t="s">
        <v>101</v>
      </c>
      <c r="H119" s="205" t="s">
        <v>57</v>
      </c>
      <c r="I119" s="205" t="s">
        <v>88</v>
      </c>
      <c r="J119" s="205" t="s">
        <v>88</v>
      </c>
      <c r="K119" s="205" t="s">
        <v>88</v>
      </c>
      <c r="L119" s="205" t="s">
        <v>101</v>
      </c>
      <c r="M119" s="205" t="s">
        <v>101</v>
      </c>
      <c r="N119" s="55"/>
      <c r="O119" s="55"/>
      <c r="P119" s="55"/>
      <c r="Q119" s="55"/>
      <c r="R119" s="55"/>
      <c r="S119" s="55"/>
      <c r="T119" s="55"/>
      <c r="U119" s="55"/>
      <c r="V119" s="55"/>
      <c r="W119" s="55"/>
      <c r="X119" s="55"/>
      <c r="Y119" s="55"/>
      <c r="Z119" s="55"/>
    </row>
    <row r="120" spans="1:26" ht="16">
      <c r="A120" s="606"/>
      <c r="B120" s="613"/>
      <c r="C120" s="407" t="s">
        <v>541</v>
      </c>
      <c r="D120" s="205" t="s">
        <v>57</v>
      </c>
      <c r="E120" s="205" t="s">
        <v>109</v>
      </c>
      <c r="F120" s="205" t="s">
        <v>101</v>
      </c>
      <c r="G120" s="412" t="s">
        <v>101</v>
      </c>
      <c r="H120" s="205" t="s">
        <v>57</v>
      </c>
      <c r="I120" s="205" t="s">
        <v>88</v>
      </c>
      <c r="J120" s="205" t="s">
        <v>88</v>
      </c>
      <c r="K120" s="205" t="s">
        <v>88</v>
      </c>
      <c r="L120" s="205" t="s">
        <v>101</v>
      </c>
      <c r="M120" s="205" t="s">
        <v>101</v>
      </c>
      <c r="N120" s="55"/>
      <c r="O120" s="55"/>
      <c r="P120" s="55"/>
      <c r="Q120" s="55"/>
      <c r="R120" s="55"/>
      <c r="S120" s="55"/>
      <c r="T120" s="55"/>
      <c r="U120" s="55"/>
      <c r="V120" s="55"/>
      <c r="W120" s="55"/>
      <c r="X120" s="55"/>
      <c r="Y120" s="55"/>
      <c r="Z120" s="55"/>
    </row>
    <row r="121" spans="1:26" ht="33" customHeight="1">
      <c r="A121" s="606"/>
      <c r="B121" s="613"/>
      <c r="C121" s="399" t="s">
        <v>542</v>
      </c>
      <c r="D121" s="205" t="s">
        <v>57</v>
      </c>
      <c r="E121" s="205" t="s">
        <v>109</v>
      </c>
      <c r="F121" s="205" t="s">
        <v>101</v>
      </c>
      <c r="G121" s="412" t="s">
        <v>101</v>
      </c>
      <c r="H121" s="205" t="s">
        <v>57</v>
      </c>
      <c r="I121" s="205" t="s">
        <v>88</v>
      </c>
      <c r="J121" s="205" t="s">
        <v>88</v>
      </c>
      <c r="K121" s="205" t="s">
        <v>88</v>
      </c>
      <c r="L121" s="205" t="s">
        <v>101</v>
      </c>
      <c r="M121" s="205" t="s">
        <v>101</v>
      </c>
      <c r="N121" s="55"/>
      <c r="O121" s="55"/>
      <c r="P121" s="55"/>
      <c r="Q121" s="55"/>
      <c r="R121" s="55"/>
      <c r="S121" s="55"/>
      <c r="T121" s="55"/>
      <c r="U121" s="55"/>
      <c r="V121" s="55"/>
      <c r="W121" s="55"/>
      <c r="X121" s="55"/>
      <c r="Y121" s="55"/>
      <c r="Z121" s="55"/>
    </row>
    <row r="122" spans="1:26" ht="16">
      <c r="A122" s="606"/>
      <c r="B122" s="613"/>
      <c r="C122" s="399" t="s">
        <v>543</v>
      </c>
      <c r="D122" s="205" t="s">
        <v>57</v>
      </c>
      <c r="E122" s="205" t="s">
        <v>109</v>
      </c>
      <c r="F122" s="205" t="s">
        <v>101</v>
      </c>
      <c r="G122" s="412" t="s">
        <v>101</v>
      </c>
      <c r="H122" s="205" t="s">
        <v>57</v>
      </c>
      <c r="I122" s="205" t="s">
        <v>88</v>
      </c>
      <c r="J122" s="205" t="s">
        <v>88</v>
      </c>
      <c r="K122" s="205" t="s">
        <v>88</v>
      </c>
      <c r="L122" s="205" t="s">
        <v>101</v>
      </c>
      <c r="M122" s="205" t="s">
        <v>101</v>
      </c>
      <c r="N122" s="55"/>
      <c r="O122" s="55"/>
      <c r="P122" s="55"/>
      <c r="Q122" s="55"/>
      <c r="R122" s="55"/>
      <c r="S122" s="55"/>
      <c r="T122" s="55"/>
      <c r="U122" s="55"/>
      <c r="V122" s="55"/>
      <c r="W122" s="55"/>
      <c r="X122" s="55"/>
      <c r="Y122" s="55"/>
      <c r="Z122" s="55"/>
    </row>
    <row r="123" spans="1:26" ht="15.75" customHeight="1">
      <c r="A123" s="606"/>
      <c r="B123" s="614"/>
      <c r="C123" s="407" t="s">
        <v>215</v>
      </c>
      <c r="D123" s="205" t="s">
        <v>57</v>
      </c>
      <c r="E123" s="205" t="s">
        <v>109</v>
      </c>
      <c r="F123" s="205" t="s">
        <v>101</v>
      </c>
      <c r="G123" s="412" t="s">
        <v>101</v>
      </c>
      <c r="H123" s="205" t="s">
        <v>57</v>
      </c>
      <c r="I123" s="205" t="s">
        <v>88</v>
      </c>
      <c r="J123" s="205" t="s">
        <v>88</v>
      </c>
      <c r="K123" s="205" t="s">
        <v>88</v>
      </c>
      <c r="L123" s="205" t="s">
        <v>101</v>
      </c>
      <c r="M123" s="205" t="s">
        <v>101</v>
      </c>
      <c r="N123" s="55"/>
      <c r="O123" s="55"/>
      <c r="P123" s="55"/>
      <c r="Q123" s="55"/>
      <c r="R123" s="55"/>
      <c r="S123" s="55"/>
      <c r="T123" s="55"/>
      <c r="U123" s="55"/>
      <c r="V123" s="55"/>
      <c r="W123" s="55"/>
      <c r="X123" s="55"/>
      <c r="Y123" s="55"/>
      <c r="Z123" s="55"/>
    </row>
    <row r="124" spans="1:26" ht="16">
      <c r="A124" s="606"/>
      <c r="B124" s="599" t="s">
        <v>544</v>
      </c>
      <c r="C124" s="600"/>
      <c r="D124" s="205" t="s">
        <v>101</v>
      </c>
      <c r="E124" s="205" t="s">
        <v>109</v>
      </c>
      <c r="F124" s="205" t="s">
        <v>101</v>
      </c>
      <c r="G124" s="412" t="s">
        <v>101</v>
      </c>
      <c r="H124" s="205" t="s">
        <v>57</v>
      </c>
      <c r="I124" s="205" t="s">
        <v>101</v>
      </c>
      <c r="J124" s="205" t="s">
        <v>101</v>
      </c>
      <c r="K124" s="205" t="s">
        <v>88</v>
      </c>
      <c r="L124" s="205" t="s">
        <v>101</v>
      </c>
      <c r="M124" s="205" t="s">
        <v>101</v>
      </c>
      <c r="N124" s="55"/>
      <c r="O124" s="55"/>
      <c r="P124" s="55"/>
      <c r="Q124" s="55"/>
      <c r="R124" s="55"/>
      <c r="S124" s="55"/>
      <c r="T124" s="55"/>
      <c r="U124" s="55"/>
      <c r="V124" s="55"/>
      <c r="W124" s="55"/>
      <c r="X124" s="55"/>
      <c r="Y124" s="55"/>
      <c r="Z124" s="55"/>
    </row>
    <row r="125" spans="1:26" ht="16">
      <c r="A125" s="606"/>
      <c r="B125" s="592"/>
      <c r="C125" s="397" t="s">
        <v>545</v>
      </c>
      <c r="D125" s="205" t="s">
        <v>109</v>
      </c>
      <c r="E125" s="205" t="s">
        <v>109</v>
      </c>
      <c r="F125" s="205" t="s">
        <v>101</v>
      </c>
      <c r="G125" s="412" t="s">
        <v>101</v>
      </c>
      <c r="H125" s="205" t="s">
        <v>101</v>
      </c>
      <c r="I125" s="205" t="s">
        <v>109</v>
      </c>
      <c r="J125" s="205" t="s">
        <v>109</v>
      </c>
      <c r="K125" s="205" t="s">
        <v>88</v>
      </c>
      <c r="L125" s="205" t="s">
        <v>101</v>
      </c>
      <c r="M125" s="205" t="s">
        <v>101</v>
      </c>
      <c r="N125" s="55"/>
      <c r="O125" s="55"/>
      <c r="P125" s="55"/>
      <c r="Q125" s="55"/>
      <c r="R125" s="55"/>
      <c r="S125" s="55"/>
      <c r="T125" s="55"/>
      <c r="U125" s="55"/>
      <c r="V125" s="55"/>
      <c r="W125" s="55"/>
      <c r="X125" s="55"/>
      <c r="Y125" s="55"/>
      <c r="Z125" s="55"/>
    </row>
    <row r="126" spans="1:26" ht="16">
      <c r="A126" s="606"/>
      <c r="B126" s="593"/>
      <c r="C126" s="398" t="s">
        <v>546</v>
      </c>
      <c r="D126" s="205" t="s">
        <v>57</v>
      </c>
      <c r="E126" s="205" t="s">
        <v>109</v>
      </c>
      <c r="F126" s="205" t="s">
        <v>101</v>
      </c>
      <c r="G126" s="412" t="s">
        <v>101</v>
      </c>
      <c r="H126" s="205" t="s">
        <v>57</v>
      </c>
      <c r="I126" s="205" t="s">
        <v>101</v>
      </c>
      <c r="J126" s="205" t="s">
        <v>101</v>
      </c>
      <c r="K126" s="205" t="s">
        <v>88</v>
      </c>
      <c r="L126" s="205" t="s">
        <v>101</v>
      </c>
      <c r="M126" s="205" t="s">
        <v>101</v>
      </c>
      <c r="N126" s="55"/>
      <c r="O126" s="55"/>
      <c r="P126" s="55"/>
      <c r="Q126" s="55"/>
      <c r="R126" s="55"/>
      <c r="S126" s="55"/>
      <c r="T126" s="55"/>
      <c r="U126" s="55"/>
      <c r="V126" s="55"/>
      <c r="W126" s="55"/>
      <c r="X126" s="55"/>
      <c r="Y126" s="55"/>
      <c r="Z126" s="55"/>
    </row>
    <row r="127" spans="1:26" ht="15.75" customHeight="1">
      <c r="A127" s="606"/>
      <c r="B127" s="593"/>
      <c r="C127" s="398" t="s">
        <v>547</v>
      </c>
      <c r="D127" s="205" t="s">
        <v>57</v>
      </c>
      <c r="E127" s="205" t="s">
        <v>109</v>
      </c>
      <c r="F127" s="205" t="s">
        <v>101</v>
      </c>
      <c r="G127" s="412" t="s">
        <v>101</v>
      </c>
      <c r="H127" s="205" t="s">
        <v>57</v>
      </c>
      <c r="I127" s="205" t="s">
        <v>88</v>
      </c>
      <c r="J127" s="205" t="s">
        <v>88</v>
      </c>
      <c r="K127" s="205" t="s">
        <v>88</v>
      </c>
      <c r="L127" s="205" t="s">
        <v>101</v>
      </c>
      <c r="M127" s="205" t="s">
        <v>101</v>
      </c>
      <c r="N127" s="55"/>
      <c r="O127" s="55"/>
      <c r="P127" s="55"/>
      <c r="Q127" s="55"/>
      <c r="R127" s="55"/>
      <c r="S127" s="55"/>
      <c r="T127" s="55"/>
      <c r="U127" s="55"/>
      <c r="V127" s="55"/>
      <c r="W127" s="55"/>
      <c r="X127" s="55"/>
      <c r="Y127" s="55"/>
      <c r="Z127" s="55"/>
    </row>
    <row r="128" spans="1:26" ht="15.75" customHeight="1">
      <c r="A128" s="606"/>
      <c r="B128" s="594"/>
      <c r="C128" s="398" t="s">
        <v>215</v>
      </c>
      <c r="D128" s="205" t="s">
        <v>101</v>
      </c>
      <c r="E128" s="205" t="s">
        <v>109</v>
      </c>
      <c r="F128" s="205" t="s">
        <v>101</v>
      </c>
      <c r="G128" s="412" t="s">
        <v>101</v>
      </c>
      <c r="H128" s="205" t="s">
        <v>57</v>
      </c>
      <c r="I128" s="205" t="s">
        <v>101</v>
      </c>
      <c r="J128" s="205" t="s">
        <v>101</v>
      </c>
      <c r="K128" s="205" t="s">
        <v>88</v>
      </c>
      <c r="L128" s="205" t="s">
        <v>101</v>
      </c>
      <c r="M128" s="205" t="s">
        <v>101</v>
      </c>
      <c r="N128" s="55"/>
      <c r="O128" s="55"/>
      <c r="P128" s="55"/>
      <c r="Q128" s="55"/>
      <c r="R128" s="55"/>
      <c r="S128" s="55"/>
      <c r="T128" s="55"/>
      <c r="U128" s="55"/>
      <c r="V128" s="55"/>
      <c r="W128" s="55"/>
      <c r="X128" s="55"/>
      <c r="Y128" s="55"/>
      <c r="Z128" s="55"/>
    </row>
    <row r="129" spans="1:26" ht="16">
      <c r="A129" s="606"/>
      <c r="B129" s="599" t="s">
        <v>548</v>
      </c>
      <c r="C129" s="600"/>
      <c r="D129" s="205" t="s">
        <v>57</v>
      </c>
      <c r="E129" s="205" t="s">
        <v>109</v>
      </c>
      <c r="F129" s="205" t="s">
        <v>101</v>
      </c>
      <c r="G129" s="412" t="s">
        <v>101</v>
      </c>
      <c r="H129" s="205" t="s">
        <v>57</v>
      </c>
      <c r="I129" s="205" t="s">
        <v>101</v>
      </c>
      <c r="J129" s="205" t="s">
        <v>101</v>
      </c>
      <c r="K129" s="205" t="s">
        <v>88</v>
      </c>
      <c r="L129" s="205" t="s">
        <v>101</v>
      </c>
      <c r="M129" s="205" t="s">
        <v>101</v>
      </c>
      <c r="N129" s="55"/>
      <c r="O129" s="55"/>
      <c r="P129" s="55"/>
      <c r="Q129" s="55"/>
      <c r="R129" s="55"/>
      <c r="S129" s="55"/>
      <c r="T129" s="55"/>
      <c r="U129" s="55"/>
      <c r="V129" s="55"/>
      <c r="W129" s="55"/>
      <c r="X129" s="55"/>
      <c r="Y129" s="55"/>
      <c r="Z129" s="55"/>
    </row>
    <row r="130" spans="1:26" ht="15.75" customHeight="1">
      <c r="A130" s="606"/>
      <c r="B130" s="592"/>
      <c r="C130" s="397" t="s">
        <v>549</v>
      </c>
      <c r="D130" s="205" t="s">
        <v>57</v>
      </c>
      <c r="E130" s="205" t="s">
        <v>109</v>
      </c>
      <c r="F130" s="205" t="s">
        <v>101</v>
      </c>
      <c r="G130" s="412" t="s">
        <v>101</v>
      </c>
      <c r="H130" s="205" t="s">
        <v>101</v>
      </c>
      <c r="I130" s="205" t="s">
        <v>101</v>
      </c>
      <c r="J130" s="205" t="s">
        <v>101</v>
      </c>
      <c r="K130" s="205" t="s">
        <v>88</v>
      </c>
      <c r="L130" s="205" t="s">
        <v>101</v>
      </c>
      <c r="M130" s="205" t="s">
        <v>101</v>
      </c>
      <c r="N130" s="55"/>
      <c r="O130" s="55"/>
      <c r="P130" s="55"/>
      <c r="Q130" s="55"/>
      <c r="R130" s="55"/>
      <c r="S130" s="55"/>
      <c r="T130" s="55"/>
      <c r="U130" s="55"/>
      <c r="V130" s="55"/>
      <c r="W130" s="55"/>
      <c r="X130" s="55"/>
      <c r="Y130" s="55"/>
      <c r="Z130" s="55"/>
    </row>
    <row r="131" spans="1:26" ht="15.75" customHeight="1">
      <c r="A131" s="606"/>
      <c r="B131" s="593"/>
      <c r="C131" s="398" t="s">
        <v>550</v>
      </c>
      <c r="D131" s="205" t="s">
        <v>57</v>
      </c>
      <c r="E131" s="205" t="s">
        <v>109</v>
      </c>
      <c r="F131" s="205" t="s">
        <v>101</v>
      </c>
      <c r="G131" s="412" t="s">
        <v>101</v>
      </c>
      <c r="H131" s="205" t="s">
        <v>57</v>
      </c>
      <c r="I131" s="205" t="s">
        <v>101</v>
      </c>
      <c r="J131" s="205" t="s">
        <v>88</v>
      </c>
      <c r="K131" s="205" t="s">
        <v>88</v>
      </c>
      <c r="L131" s="205" t="s">
        <v>101</v>
      </c>
      <c r="M131" s="205" t="s">
        <v>101</v>
      </c>
      <c r="N131" s="55"/>
      <c r="O131" s="55"/>
      <c r="P131" s="55"/>
      <c r="Q131" s="55"/>
      <c r="R131" s="55"/>
      <c r="S131" s="55"/>
      <c r="T131" s="55"/>
      <c r="U131" s="55"/>
      <c r="V131" s="55"/>
      <c r="W131" s="55"/>
      <c r="X131" s="55"/>
      <c r="Y131" s="55"/>
      <c r="Z131" s="55"/>
    </row>
    <row r="132" spans="1:26" ht="15.75" customHeight="1">
      <c r="A132" s="606"/>
      <c r="B132" s="593"/>
      <c r="C132" s="398" t="s">
        <v>489</v>
      </c>
      <c r="D132" s="205" t="s">
        <v>57</v>
      </c>
      <c r="E132" s="205" t="s">
        <v>109</v>
      </c>
      <c r="F132" s="205" t="s">
        <v>101</v>
      </c>
      <c r="G132" s="412" t="s">
        <v>101</v>
      </c>
      <c r="H132" s="205" t="s">
        <v>57</v>
      </c>
      <c r="I132" s="205" t="s">
        <v>101</v>
      </c>
      <c r="J132" s="205" t="s">
        <v>88</v>
      </c>
      <c r="K132" s="205" t="s">
        <v>88</v>
      </c>
      <c r="L132" s="205" t="s">
        <v>101</v>
      </c>
      <c r="M132" s="205" t="s">
        <v>101</v>
      </c>
      <c r="N132" s="55"/>
      <c r="O132" s="55"/>
      <c r="P132" s="55"/>
      <c r="Q132" s="55"/>
      <c r="R132" s="55"/>
      <c r="S132" s="55"/>
      <c r="T132" s="55"/>
      <c r="U132" s="55"/>
      <c r="V132" s="55"/>
      <c r="W132" s="55"/>
      <c r="X132" s="55"/>
      <c r="Y132" s="55"/>
      <c r="Z132" s="55"/>
    </row>
    <row r="133" spans="1:26" ht="15.75" customHeight="1">
      <c r="A133" s="606"/>
      <c r="B133" s="593"/>
      <c r="C133" s="347" t="s">
        <v>1012</v>
      </c>
      <c r="D133" s="412" t="s">
        <v>57</v>
      </c>
      <c r="E133" s="412" t="s">
        <v>109</v>
      </c>
      <c r="F133" s="412" t="s">
        <v>101</v>
      </c>
      <c r="G133" s="412" t="s">
        <v>101</v>
      </c>
      <c r="H133" s="412" t="s">
        <v>101</v>
      </c>
      <c r="I133" s="412" t="s">
        <v>101</v>
      </c>
      <c r="J133" s="412" t="s">
        <v>101</v>
      </c>
      <c r="K133" s="412" t="s">
        <v>101</v>
      </c>
      <c r="L133" s="412" t="s">
        <v>101</v>
      </c>
      <c r="M133" s="412" t="s">
        <v>101</v>
      </c>
      <c r="N133" s="55"/>
      <c r="O133" s="55"/>
      <c r="P133" s="55"/>
      <c r="Q133" s="55"/>
      <c r="R133" s="55"/>
      <c r="S133" s="55"/>
      <c r="T133" s="55"/>
      <c r="U133" s="55"/>
      <c r="V133" s="55"/>
      <c r="W133" s="55"/>
      <c r="X133" s="55"/>
      <c r="Y133" s="55"/>
      <c r="Z133" s="55"/>
    </row>
    <row r="134" spans="1:26" ht="15.75" customHeight="1">
      <c r="A134" s="606"/>
      <c r="B134" s="594"/>
      <c r="C134" s="398" t="s">
        <v>215</v>
      </c>
      <c r="D134" s="205" t="s">
        <v>57</v>
      </c>
      <c r="E134" s="205" t="s">
        <v>109</v>
      </c>
      <c r="F134" s="205" t="s">
        <v>101</v>
      </c>
      <c r="G134" s="412" t="s">
        <v>101</v>
      </c>
      <c r="H134" s="205" t="s">
        <v>57</v>
      </c>
      <c r="I134" s="205" t="s">
        <v>101</v>
      </c>
      <c r="J134" s="205" t="s">
        <v>88</v>
      </c>
      <c r="K134" s="205" t="s">
        <v>88</v>
      </c>
      <c r="L134" s="205" t="s">
        <v>101</v>
      </c>
      <c r="M134" s="205" t="s">
        <v>101</v>
      </c>
      <c r="N134" s="55"/>
      <c r="O134" s="55"/>
      <c r="P134" s="55"/>
      <c r="Q134" s="55"/>
      <c r="R134" s="55"/>
      <c r="S134" s="55"/>
      <c r="T134" s="55"/>
      <c r="U134" s="55"/>
      <c r="V134" s="55"/>
      <c r="W134" s="55"/>
      <c r="X134" s="55"/>
      <c r="Y134" s="55"/>
      <c r="Z134" s="55"/>
    </row>
    <row r="135" spans="1:26" ht="15.75" customHeight="1">
      <c r="A135" s="610"/>
      <c r="B135" s="595" t="s">
        <v>215</v>
      </c>
      <c r="C135" s="601"/>
      <c r="D135" s="205" t="s">
        <v>88</v>
      </c>
      <c r="E135" s="205" t="s">
        <v>109</v>
      </c>
      <c r="F135" s="205" t="s">
        <v>101</v>
      </c>
      <c r="G135" s="412" t="s">
        <v>101</v>
      </c>
      <c r="H135" s="205" t="s">
        <v>57</v>
      </c>
      <c r="I135" s="205" t="s">
        <v>101</v>
      </c>
      <c r="J135" s="205" t="s">
        <v>101</v>
      </c>
      <c r="K135" s="205" t="s">
        <v>88</v>
      </c>
      <c r="L135" s="205" t="s">
        <v>101</v>
      </c>
      <c r="M135" s="205" t="s">
        <v>101</v>
      </c>
      <c r="N135" s="55"/>
      <c r="O135" s="55"/>
      <c r="P135" s="55"/>
      <c r="Q135" s="55"/>
      <c r="R135" s="55"/>
      <c r="S135" s="55"/>
      <c r="T135" s="55"/>
      <c r="U135" s="55"/>
      <c r="V135" s="55"/>
      <c r="W135" s="55"/>
      <c r="X135" s="55"/>
      <c r="Y135" s="55"/>
      <c r="Z135" s="55"/>
    </row>
    <row r="136" spans="1:26" ht="15.75" customHeight="1">
      <c r="A136" s="602" t="s">
        <v>252</v>
      </c>
      <c r="B136" s="603"/>
      <c r="C136" s="604"/>
      <c r="D136" s="205" t="s">
        <v>57</v>
      </c>
      <c r="E136" s="205" t="s">
        <v>101</v>
      </c>
      <c r="F136" s="205" t="s">
        <v>101</v>
      </c>
      <c r="G136" s="412" t="s">
        <v>101</v>
      </c>
      <c r="H136" s="205" t="s">
        <v>88</v>
      </c>
      <c r="I136" s="205" t="s">
        <v>101</v>
      </c>
      <c r="J136" s="205" t="s">
        <v>101</v>
      </c>
      <c r="K136" s="205" t="s">
        <v>88</v>
      </c>
      <c r="L136" s="205" t="s">
        <v>109</v>
      </c>
      <c r="M136" s="205" t="s">
        <v>101</v>
      </c>
      <c r="N136" s="55"/>
      <c r="O136" s="55"/>
      <c r="P136" s="55"/>
      <c r="Q136" s="55"/>
      <c r="R136" s="55"/>
      <c r="S136" s="55"/>
      <c r="T136" s="55"/>
      <c r="U136" s="55"/>
      <c r="V136" s="55"/>
      <c r="W136" s="55"/>
      <c r="X136" s="55"/>
      <c r="Y136" s="55"/>
      <c r="Z136" s="55"/>
    </row>
    <row r="137" spans="1:26" ht="16">
      <c r="A137" s="605"/>
      <c r="B137" s="569" t="s">
        <v>551</v>
      </c>
      <c r="C137" s="570"/>
      <c r="D137" s="207" t="s">
        <v>57</v>
      </c>
      <c r="E137" s="205" t="s">
        <v>101</v>
      </c>
      <c r="F137" s="205" t="s">
        <v>101</v>
      </c>
      <c r="G137" s="412" t="s">
        <v>101</v>
      </c>
      <c r="H137" s="205" t="s">
        <v>101</v>
      </c>
      <c r="I137" s="205" t="s">
        <v>101</v>
      </c>
      <c r="J137" s="205" t="s">
        <v>101</v>
      </c>
      <c r="K137" s="205" t="s">
        <v>101</v>
      </c>
      <c r="L137" s="205" t="s">
        <v>109</v>
      </c>
      <c r="M137" s="205" t="s">
        <v>101</v>
      </c>
      <c r="N137" s="55"/>
      <c r="O137" s="55"/>
      <c r="P137" s="55"/>
      <c r="Q137" s="55"/>
      <c r="R137" s="55"/>
      <c r="S137" s="55"/>
      <c r="T137" s="55"/>
      <c r="U137" s="55"/>
      <c r="V137" s="55"/>
      <c r="W137" s="55"/>
      <c r="X137" s="55"/>
      <c r="Y137" s="55"/>
      <c r="Z137" s="55"/>
    </row>
    <row r="138" spans="1:26" ht="16">
      <c r="A138" s="606"/>
      <c r="B138" s="607"/>
      <c r="C138" s="403" t="s">
        <v>552</v>
      </c>
      <c r="D138" s="205" t="s">
        <v>57</v>
      </c>
      <c r="E138" s="205" t="s">
        <v>101</v>
      </c>
      <c r="F138" s="205" t="s">
        <v>101</v>
      </c>
      <c r="G138" s="412" t="s">
        <v>101</v>
      </c>
      <c r="H138" s="205" t="s">
        <v>57</v>
      </c>
      <c r="I138" s="205" t="s">
        <v>101</v>
      </c>
      <c r="J138" s="205" t="s">
        <v>101</v>
      </c>
      <c r="K138" s="205" t="s">
        <v>88</v>
      </c>
      <c r="L138" s="205" t="s">
        <v>109</v>
      </c>
      <c r="M138" s="205" t="s">
        <v>101</v>
      </c>
      <c r="N138" s="55"/>
      <c r="O138" s="55"/>
      <c r="P138" s="55"/>
      <c r="Q138" s="55"/>
      <c r="R138" s="55"/>
      <c r="S138" s="55"/>
      <c r="T138" s="55"/>
      <c r="U138" s="55"/>
      <c r="V138" s="55"/>
      <c r="W138" s="55"/>
      <c r="X138" s="55"/>
      <c r="Y138" s="55"/>
      <c r="Z138" s="55"/>
    </row>
    <row r="139" spans="1:26" ht="16">
      <c r="A139" s="606"/>
      <c r="B139" s="593"/>
      <c r="C139" s="398" t="s">
        <v>553</v>
      </c>
      <c r="D139" s="205" t="s">
        <v>57</v>
      </c>
      <c r="E139" s="205" t="s">
        <v>101</v>
      </c>
      <c r="F139" s="205" t="s">
        <v>101</v>
      </c>
      <c r="G139" s="412" t="s">
        <v>101</v>
      </c>
      <c r="H139" s="205" t="s">
        <v>109</v>
      </c>
      <c r="I139" s="205" t="s">
        <v>101</v>
      </c>
      <c r="J139" s="205" t="s">
        <v>101</v>
      </c>
      <c r="K139" s="205" t="s">
        <v>101</v>
      </c>
      <c r="L139" s="205" t="s">
        <v>109</v>
      </c>
      <c r="M139" s="205" t="s">
        <v>101</v>
      </c>
      <c r="N139" s="55"/>
      <c r="O139" s="55"/>
      <c r="P139" s="55"/>
      <c r="Q139" s="55"/>
      <c r="R139" s="55"/>
      <c r="S139" s="55"/>
      <c r="T139" s="55"/>
      <c r="U139" s="55"/>
      <c r="V139" s="55"/>
      <c r="W139" s="55"/>
      <c r="X139" s="55"/>
      <c r="Y139" s="55"/>
      <c r="Z139" s="55"/>
    </row>
    <row r="140" spans="1:26" ht="15.75" customHeight="1">
      <c r="A140" s="606"/>
      <c r="B140" s="593"/>
      <c r="C140" s="398" t="s">
        <v>554</v>
      </c>
      <c r="D140" s="205" t="s">
        <v>57</v>
      </c>
      <c r="E140" s="205" t="s">
        <v>101</v>
      </c>
      <c r="F140" s="205" t="s">
        <v>101</v>
      </c>
      <c r="G140" s="412" t="s">
        <v>101</v>
      </c>
      <c r="H140" s="205" t="s">
        <v>109</v>
      </c>
      <c r="I140" s="205" t="s">
        <v>101</v>
      </c>
      <c r="J140" s="205" t="s">
        <v>101</v>
      </c>
      <c r="K140" s="205" t="s">
        <v>101</v>
      </c>
      <c r="L140" s="205" t="s">
        <v>109</v>
      </c>
      <c r="M140" s="205" t="s">
        <v>101</v>
      </c>
      <c r="N140" s="55"/>
      <c r="O140" s="55"/>
      <c r="P140" s="55"/>
      <c r="Q140" s="55"/>
      <c r="R140" s="55"/>
      <c r="S140" s="55"/>
      <c r="T140" s="55"/>
      <c r="U140" s="55"/>
      <c r="V140" s="55"/>
      <c r="W140" s="55"/>
      <c r="X140" s="55"/>
      <c r="Y140" s="55"/>
      <c r="Z140" s="55"/>
    </row>
    <row r="141" spans="1:26" ht="15.75" customHeight="1">
      <c r="A141" s="606"/>
      <c r="B141" s="594"/>
      <c r="C141" s="398" t="s">
        <v>215</v>
      </c>
      <c r="D141" s="205" t="s">
        <v>57</v>
      </c>
      <c r="E141" s="205" t="s">
        <v>101</v>
      </c>
      <c r="F141" s="205" t="s">
        <v>101</v>
      </c>
      <c r="G141" s="412" t="s">
        <v>101</v>
      </c>
      <c r="H141" s="205" t="s">
        <v>101</v>
      </c>
      <c r="I141" s="205" t="s">
        <v>101</v>
      </c>
      <c r="J141" s="205" t="s">
        <v>101</v>
      </c>
      <c r="K141" s="205" t="s">
        <v>101</v>
      </c>
      <c r="L141" s="205" t="s">
        <v>109</v>
      </c>
      <c r="M141" s="205" t="s">
        <v>101</v>
      </c>
      <c r="N141" s="55"/>
      <c r="O141" s="55"/>
      <c r="P141" s="55"/>
      <c r="Q141" s="55"/>
      <c r="R141" s="55"/>
      <c r="S141" s="55"/>
      <c r="T141" s="55"/>
      <c r="U141" s="55"/>
      <c r="V141" s="55"/>
      <c r="W141" s="55"/>
      <c r="X141" s="55"/>
      <c r="Y141" s="55"/>
      <c r="Z141" s="55"/>
    </row>
    <row r="142" spans="1:26" ht="15.75" customHeight="1">
      <c r="A142" s="606"/>
      <c r="B142" s="599" t="s">
        <v>555</v>
      </c>
      <c r="C142" s="600"/>
      <c r="D142" s="205" t="s">
        <v>57</v>
      </c>
      <c r="E142" s="205" t="s">
        <v>101</v>
      </c>
      <c r="F142" s="205" t="s">
        <v>101</v>
      </c>
      <c r="G142" s="412" t="s">
        <v>101</v>
      </c>
      <c r="H142" s="205" t="s">
        <v>57</v>
      </c>
      <c r="I142" s="205" t="s">
        <v>101</v>
      </c>
      <c r="J142" s="205" t="s">
        <v>101</v>
      </c>
      <c r="K142" s="205" t="s">
        <v>88</v>
      </c>
      <c r="L142" s="205" t="s">
        <v>109</v>
      </c>
      <c r="M142" s="205" t="s">
        <v>101</v>
      </c>
      <c r="N142" s="55"/>
      <c r="O142" s="55"/>
      <c r="P142" s="55"/>
      <c r="Q142" s="55"/>
      <c r="R142" s="55"/>
      <c r="S142" s="55"/>
      <c r="T142" s="55"/>
      <c r="U142" s="55"/>
      <c r="V142" s="55"/>
      <c r="W142" s="55"/>
      <c r="X142" s="55"/>
      <c r="Y142" s="55"/>
      <c r="Z142" s="55"/>
    </row>
    <row r="143" spans="1:26" ht="16">
      <c r="A143" s="606"/>
      <c r="B143" s="592"/>
      <c r="C143" s="397" t="s">
        <v>556</v>
      </c>
      <c r="D143" s="205" t="s">
        <v>57</v>
      </c>
      <c r="E143" s="205" t="s">
        <v>101</v>
      </c>
      <c r="F143" s="205" t="s">
        <v>101</v>
      </c>
      <c r="G143" s="412" t="s">
        <v>101</v>
      </c>
      <c r="H143" s="205" t="s">
        <v>57</v>
      </c>
      <c r="I143" s="205" t="s">
        <v>101</v>
      </c>
      <c r="J143" s="205" t="s">
        <v>101</v>
      </c>
      <c r="K143" s="205" t="s">
        <v>88</v>
      </c>
      <c r="L143" s="205" t="s">
        <v>109</v>
      </c>
      <c r="M143" s="205" t="s">
        <v>101</v>
      </c>
      <c r="N143" s="55"/>
      <c r="O143" s="55"/>
      <c r="P143" s="55"/>
      <c r="Q143" s="55"/>
      <c r="R143" s="55"/>
      <c r="S143" s="55"/>
      <c r="T143" s="55"/>
      <c r="U143" s="55"/>
      <c r="V143" s="55"/>
      <c r="W143" s="55"/>
      <c r="X143" s="55"/>
      <c r="Y143" s="55"/>
      <c r="Z143" s="55"/>
    </row>
    <row r="144" spans="1:26" ht="16">
      <c r="A144" s="606"/>
      <c r="B144" s="593"/>
      <c r="C144" s="398" t="s">
        <v>557</v>
      </c>
      <c r="D144" s="205" t="s">
        <v>57</v>
      </c>
      <c r="E144" s="205" t="s">
        <v>101</v>
      </c>
      <c r="F144" s="205" t="s">
        <v>101</v>
      </c>
      <c r="G144" s="412" t="s">
        <v>101</v>
      </c>
      <c r="H144" s="205" t="s">
        <v>57</v>
      </c>
      <c r="I144" s="205" t="s">
        <v>101</v>
      </c>
      <c r="J144" s="205" t="s">
        <v>101</v>
      </c>
      <c r="K144" s="205" t="s">
        <v>88</v>
      </c>
      <c r="L144" s="205" t="s">
        <v>109</v>
      </c>
      <c r="M144" s="205" t="s">
        <v>101</v>
      </c>
      <c r="N144" s="55"/>
      <c r="O144" s="55"/>
      <c r="P144" s="55"/>
      <c r="Q144" s="55"/>
      <c r="R144" s="55"/>
      <c r="S144" s="55"/>
      <c r="T144" s="55"/>
      <c r="U144" s="55"/>
      <c r="V144" s="55"/>
      <c r="W144" s="55"/>
      <c r="X144" s="55"/>
      <c r="Y144" s="55"/>
      <c r="Z144" s="55"/>
    </row>
    <row r="145" spans="1:26" ht="16">
      <c r="A145" s="606"/>
      <c r="B145" s="593"/>
      <c r="C145" s="398" t="s">
        <v>558</v>
      </c>
      <c r="D145" s="205" t="s">
        <v>57</v>
      </c>
      <c r="E145" s="205" t="s">
        <v>101</v>
      </c>
      <c r="F145" s="205" t="s">
        <v>101</v>
      </c>
      <c r="G145" s="412" t="s">
        <v>101</v>
      </c>
      <c r="H145" s="205" t="s">
        <v>57</v>
      </c>
      <c r="I145" s="205" t="s">
        <v>101</v>
      </c>
      <c r="J145" s="205" t="s">
        <v>101</v>
      </c>
      <c r="K145" s="205" t="s">
        <v>88</v>
      </c>
      <c r="L145" s="205" t="s">
        <v>109</v>
      </c>
      <c r="M145" s="205" t="s">
        <v>101</v>
      </c>
      <c r="N145" s="55"/>
      <c r="O145" s="55"/>
      <c r="P145" s="55"/>
      <c r="Q145" s="55"/>
      <c r="R145" s="55"/>
      <c r="S145" s="55"/>
      <c r="T145" s="55"/>
      <c r="U145" s="55"/>
      <c r="V145" s="55"/>
      <c r="W145" s="55"/>
      <c r="X145" s="55"/>
      <c r="Y145" s="55"/>
      <c r="Z145" s="55"/>
    </row>
    <row r="146" spans="1:26" ht="15.75" customHeight="1">
      <c r="A146" s="606"/>
      <c r="B146" s="593"/>
      <c r="C146" s="400" t="s">
        <v>215</v>
      </c>
      <c r="D146" s="205" t="s">
        <v>57</v>
      </c>
      <c r="E146" s="205" t="s">
        <v>101</v>
      </c>
      <c r="F146" s="205" t="s">
        <v>101</v>
      </c>
      <c r="G146" s="412" t="s">
        <v>101</v>
      </c>
      <c r="H146" s="205" t="s">
        <v>57</v>
      </c>
      <c r="I146" s="205" t="s">
        <v>101</v>
      </c>
      <c r="J146" s="205" t="s">
        <v>101</v>
      </c>
      <c r="K146" s="205" t="s">
        <v>88</v>
      </c>
      <c r="L146" s="205" t="s">
        <v>109</v>
      </c>
      <c r="M146" s="205" t="s">
        <v>101</v>
      </c>
      <c r="N146" s="55"/>
      <c r="O146" s="55"/>
      <c r="P146" s="55"/>
      <c r="Q146" s="55"/>
      <c r="R146" s="55"/>
      <c r="S146" s="55"/>
      <c r="T146" s="55"/>
      <c r="U146" s="55"/>
      <c r="V146" s="55"/>
      <c r="W146" s="55"/>
      <c r="X146" s="55"/>
      <c r="Y146" s="55"/>
      <c r="Z146" s="55"/>
    </row>
    <row r="147" spans="1:26" ht="15.75" customHeight="1">
      <c r="A147" s="605"/>
      <c r="B147" s="569" t="s">
        <v>559</v>
      </c>
      <c r="C147" s="570"/>
      <c r="D147" s="207" t="s">
        <v>57</v>
      </c>
      <c r="E147" s="205" t="s">
        <v>101</v>
      </c>
      <c r="F147" s="205" t="s">
        <v>101</v>
      </c>
      <c r="G147" s="412" t="s">
        <v>101</v>
      </c>
      <c r="H147" s="205" t="s">
        <v>57</v>
      </c>
      <c r="I147" s="205" t="s">
        <v>101</v>
      </c>
      <c r="J147" s="205" t="s">
        <v>101</v>
      </c>
      <c r="K147" s="205" t="s">
        <v>88</v>
      </c>
      <c r="L147" s="205" t="s">
        <v>109</v>
      </c>
      <c r="M147" s="205" t="s">
        <v>101</v>
      </c>
      <c r="N147" s="55"/>
      <c r="O147" s="55"/>
      <c r="P147" s="55"/>
      <c r="Q147" s="55"/>
      <c r="R147" s="55"/>
      <c r="S147" s="55"/>
      <c r="T147" s="55"/>
      <c r="U147" s="55"/>
      <c r="V147" s="55"/>
      <c r="W147" s="55"/>
      <c r="X147" s="55"/>
      <c r="Y147" s="55"/>
      <c r="Z147" s="55"/>
    </row>
    <row r="148" spans="1:26" ht="15.75" customHeight="1">
      <c r="A148" s="606"/>
      <c r="B148" s="608"/>
      <c r="C148" s="408" t="s">
        <v>560</v>
      </c>
      <c r="D148" s="205" t="s">
        <v>57</v>
      </c>
      <c r="E148" s="205" t="s">
        <v>101</v>
      </c>
      <c r="F148" s="205" t="s">
        <v>101</v>
      </c>
      <c r="G148" s="412" t="s">
        <v>101</v>
      </c>
      <c r="H148" s="205" t="s">
        <v>57</v>
      </c>
      <c r="I148" s="205" t="s">
        <v>101</v>
      </c>
      <c r="J148" s="205" t="s">
        <v>101</v>
      </c>
      <c r="K148" s="205" t="s">
        <v>88</v>
      </c>
      <c r="L148" s="205" t="s">
        <v>109</v>
      </c>
      <c r="M148" s="205" t="s">
        <v>101</v>
      </c>
      <c r="N148" s="55"/>
      <c r="O148" s="55"/>
      <c r="P148" s="55"/>
      <c r="Q148" s="55"/>
      <c r="R148" s="55"/>
      <c r="S148" s="55"/>
      <c r="T148" s="55"/>
      <c r="U148" s="55"/>
      <c r="V148" s="55"/>
      <c r="W148" s="55"/>
      <c r="X148" s="55"/>
      <c r="Y148" s="55"/>
      <c r="Z148" s="55"/>
    </row>
    <row r="149" spans="1:26" ht="16">
      <c r="A149" s="606"/>
      <c r="B149" s="608"/>
      <c r="C149" s="396" t="s">
        <v>561</v>
      </c>
      <c r="D149" s="207" t="s">
        <v>57</v>
      </c>
      <c r="E149" s="205" t="s">
        <v>101</v>
      </c>
      <c r="F149" s="205" t="s">
        <v>101</v>
      </c>
      <c r="G149" s="412" t="s">
        <v>101</v>
      </c>
      <c r="H149" s="205" t="s">
        <v>57</v>
      </c>
      <c r="I149" s="205" t="s">
        <v>101</v>
      </c>
      <c r="J149" s="205" t="s">
        <v>101</v>
      </c>
      <c r="K149" s="205" t="s">
        <v>88</v>
      </c>
      <c r="L149" s="205" t="s">
        <v>109</v>
      </c>
      <c r="M149" s="205" t="s">
        <v>101</v>
      </c>
      <c r="N149" s="55"/>
      <c r="O149" s="55"/>
      <c r="P149" s="55"/>
      <c r="Q149" s="55"/>
      <c r="R149" s="55"/>
      <c r="S149" s="55"/>
      <c r="T149" s="55"/>
      <c r="U149" s="55"/>
      <c r="V149" s="55"/>
      <c r="W149" s="55"/>
      <c r="X149" s="55"/>
      <c r="Y149" s="55"/>
      <c r="Z149" s="55"/>
    </row>
    <row r="150" spans="1:26" ht="16">
      <c r="A150" s="606"/>
      <c r="B150" s="608"/>
      <c r="C150" s="396" t="s">
        <v>562</v>
      </c>
      <c r="D150" s="207" t="s">
        <v>57</v>
      </c>
      <c r="E150" s="205" t="s">
        <v>101</v>
      </c>
      <c r="F150" s="205" t="s">
        <v>101</v>
      </c>
      <c r="G150" s="412" t="s">
        <v>101</v>
      </c>
      <c r="H150" s="205" t="s">
        <v>101</v>
      </c>
      <c r="I150" s="205" t="s">
        <v>101</v>
      </c>
      <c r="J150" s="205" t="s">
        <v>101</v>
      </c>
      <c r="K150" s="205" t="s">
        <v>88</v>
      </c>
      <c r="L150" s="205" t="s">
        <v>109</v>
      </c>
      <c r="M150" s="205" t="s">
        <v>101</v>
      </c>
      <c r="N150" s="55"/>
      <c r="O150" s="55"/>
      <c r="P150" s="55"/>
      <c r="Q150" s="55"/>
      <c r="R150" s="55"/>
      <c r="S150" s="55"/>
      <c r="T150" s="55"/>
      <c r="U150" s="55"/>
      <c r="V150" s="55"/>
      <c r="W150" s="55"/>
      <c r="X150" s="55"/>
      <c r="Y150" s="55"/>
      <c r="Z150" s="55"/>
    </row>
    <row r="151" spans="1:26" ht="15.75" customHeight="1">
      <c r="A151" s="606"/>
      <c r="B151" s="608"/>
      <c r="C151" s="396" t="s">
        <v>563</v>
      </c>
      <c r="D151" s="207" t="s">
        <v>57</v>
      </c>
      <c r="E151" s="205" t="s">
        <v>101</v>
      </c>
      <c r="F151" s="205" t="s">
        <v>101</v>
      </c>
      <c r="G151" s="412" t="s">
        <v>101</v>
      </c>
      <c r="H151" s="205" t="s">
        <v>101</v>
      </c>
      <c r="I151" s="205" t="s">
        <v>101</v>
      </c>
      <c r="J151" s="205" t="s">
        <v>101</v>
      </c>
      <c r="K151" s="205" t="s">
        <v>88</v>
      </c>
      <c r="L151" s="205" t="s">
        <v>109</v>
      </c>
      <c r="M151" s="205" t="s">
        <v>101</v>
      </c>
      <c r="N151" s="55"/>
      <c r="O151" s="55"/>
      <c r="P151" s="55"/>
      <c r="Q151" s="55"/>
      <c r="R151" s="55"/>
      <c r="S151" s="55"/>
      <c r="T151" s="55"/>
      <c r="U151" s="55"/>
      <c r="V151" s="55"/>
      <c r="W151" s="55"/>
      <c r="X151" s="55"/>
      <c r="Y151" s="55"/>
      <c r="Z151" s="55"/>
    </row>
    <row r="152" spans="1:26" ht="15.75" customHeight="1">
      <c r="A152" s="606"/>
      <c r="B152" s="608"/>
      <c r="C152" s="396" t="s">
        <v>564</v>
      </c>
      <c r="D152" s="207" t="s">
        <v>57</v>
      </c>
      <c r="E152" s="205" t="s">
        <v>101</v>
      </c>
      <c r="F152" s="205" t="s">
        <v>101</v>
      </c>
      <c r="G152" s="412" t="s">
        <v>101</v>
      </c>
      <c r="H152" s="205" t="s">
        <v>57</v>
      </c>
      <c r="I152" s="205" t="s">
        <v>101</v>
      </c>
      <c r="J152" s="205" t="s">
        <v>101</v>
      </c>
      <c r="K152" s="205" t="s">
        <v>88</v>
      </c>
      <c r="L152" s="205" t="s">
        <v>109</v>
      </c>
      <c r="M152" s="205" t="s">
        <v>101</v>
      </c>
      <c r="N152" s="55"/>
      <c r="O152" s="55"/>
      <c r="P152" s="55"/>
      <c r="Q152" s="55"/>
      <c r="R152" s="55"/>
      <c r="S152" s="55"/>
      <c r="T152" s="55"/>
      <c r="U152" s="55"/>
      <c r="V152" s="55"/>
      <c r="W152" s="55"/>
      <c r="X152" s="55"/>
      <c r="Y152" s="55"/>
      <c r="Z152" s="55"/>
    </row>
    <row r="153" spans="1:26" ht="15.75" customHeight="1">
      <c r="A153" s="606"/>
      <c r="B153" s="608"/>
      <c r="C153" s="396" t="s">
        <v>565</v>
      </c>
      <c r="D153" s="207" t="s">
        <v>57</v>
      </c>
      <c r="E153" s="205" t="s">
        <v>109</v>
      </c>
      <c r="F153" s="205" t="s">
        <v>109</v>
      </c>
      <c r="G153" s="412" t="s">
        <v>109</v>
      </c>
      <c r="H153" s="205" t="s">
        <v>57</v>
      </c>
      <c r="I153" s="205" t="s">
        <v>101</v>
      </c>
      <c r="J153" s="205" t="s">
        <v>101</v>
      </c>
      <c r="K153" s="205" t="s">
        <v>88</v>
      </c>
      <c r="L153" s="205" t="s">
        <v>109</v>
      </c>
      <c r="M153" s="205" t="s">
        <v>101</v>
      </c>
      <c r="N153" s="55"/>
      <c r="O153" s="55"/>
      <c r="P153" s="55"/>
      <c r="Q153" s="55"/>
      <c r="R153" s="55"/>
      <c r="S153" s="55"/>
      <c r="T153" s="55"/>
      <c r="U153" s="55"/>
      <c r="V153" s="55"/>
      <c r="W153" s="55"/>
      <c r="X153" s="55"/>
      <c r="Y153" s="55"/>
      <c r="Z153" s="55"/>
    </row>
    <row r="154" spans="1:26" ht="15.75" customHeight="1">
      <c r="A154" s="606"/>
      <c r="B154" s="609"/>
      <c r="C154" s="418" t="s">
        <v>215</v>
      </c>
      <c r="D154" s="205" t="s">
        <v>57</v>
      </c>
      <c r="E154" s="205" t="s">
        <v>101</v>
      </c>
      <c r="F154" s="205" t="s">
        <v>101</v>
      </c>
      <c r="G154" s="412" t="s">
        <v>101</v>
      </c>
      <c r="H154" s="205" t="s">
        <v>57</v>
      </c>
      <c r="I154" s="205" t="s">
        <v>101</v>
      </c>
      <c r="J154" s="205" t="s">
        <v>101</v>
      </c>
      <c r="K154" s="205" t="s">
        <v>88</v>
      </c>
      <c r="L154" s="205" t="s">
        <v>109</v>
      </c>
      <c r="M154" s="205" t="s">
        <v>101</v>
      </c>
      <c r="N154" s="55"/>
      <c r="O154" s="55"/>
      <c r="P154" s="55"/>
      <c r="Q154" s="55"/>
      <c r="R154" s="55"/>
      <c r="S154" s="55"/>
      <c r="T154" s="55"/>
      <c r="U154" s="55"/>
      <c r="V154" s="55"/>
      <c r="W154" s="55"/>
      <c r="X154" s="55"/>
      <c r="Y154" s="55"/>
      <c r="Z154" s="55"/>
    </row>
    <row r="155" spans="1:26" ht="15.75" customHeight="1">
      <c r="A155" s="605"/>
      <c r="B155" s="569" t="s">
        <v>566</v>
      </c>
      <c r="C155" s="570"/>
      <c r="D155" s="207" t="s">
        <v>57</v>
      </c>
      <c r="E155" s="205" t="s">
        <v>101</v>
      </c>
      <c r="F155" s="205" t="s">
        <v>101</v>
      </c>
      <c r="G155" s="412" t="s">
        <v>101</v>
      </c>
      <c r="H155" s="205" t="s">
        <v>57</v>
      </c>
      <c r="I155" s="205" t="s">
        <v>101</v>
      </c>
      <c r="J155" s="205" t="s">
        <v>101</v>
      </c>
      <c r="K155" s="205" t="s">
        <v>88</v>
      </c>
      <c r="L155" s="205" t="s">
        <v>109</v>
      </c>
      <c r="M155" s="205" t="s">
        <v>101</v>
      </c>
      <c r="N155" s="55"/>
      <c r="O155" s="55"/>
      <c r="P155" s="55"/>
      <c r="Q155" s="55"/>
      <c r="R155" s="55"/>
      <c r="S155" s="55"/>
      <c r="T155" s="55"/>
      <c r="U155" s="55"/>
      <c r="V155" s="55"/>
      <c r="W155" s="55"/>
      <c r="X155" s="55"/>
      <c r="Y155" s="55"/>
      <c r="Z155" s="55"/>
    </row>
    <row r="156" spans="1:26" ht="16">
      <c r="A156" s="606"/>
      <c r="B156" s="592"/>
      <c r="C156" s="403" t="s">
        <v>567</v>
      </c>
      <c r="D156" s="205" t="s">
        <v>57</v>
      </c>
      <c r="E156" s="205" t="s">
        <v>101</v>
      </c>
      <c r="F156" s="205" t="s">
        <v>101</v>
      </c>
      <c r="G156" s="412" t="s">
        <v>101</v>
      </c>
      <c r="H156" s="205" t="s">
        <v>57</v>
      </c>
      <c r="I156" s="205" t="s">
        <v>101</v>
      </c>
      <c r="J156" s="205" t="s">
        <v>101</v>
      </c>
      <c r="K156" s="205" t="s">
        <v>88</v>
      </c>
      <c r="L156" s="205" t="s">
        <v>109</v>
      </c>
      <c r="M156" s="205" t="s">
        <v>101</v>
      </c>
      <c r="N156" s="55"/>
      <c r="O156" s="55"/>
      <c r="P156" s="55"/>
      <c r="Q156" s="55"/>
      <c r="R156" s="55"/>
      <c r="S156" s="55"/>
      <c r="T156" s="55"/>
      <c r="U156" s="55"/>
      <c r="V156" s="55"/>
      <c r="W156" s="55"/>
      <c r="X156" s="55"/>
      <c r="Y156" s="55"/>
      <c r="Z156" s="55"/>
    </row>
    <row r="157" spans="1:26" ht="16">
      <c r="A157" s="606"/>
      <c r="B157" s="593"/>
      <c r="C157" s="398" t="s">
        <v>568</v>
      </c>
      <c r="D157" s="205" t="s">
        <v>57</v>
      </c>
      <c r="E157" s="205" t="s">
        <v>101</v>
      </c>
      <c r="F157" s="205" t="s">
        <v>101</v>
      </c>
      <c r="G157" s="412" t="s">
        <v>101</v>
      </c>
      <c r="H157" s="205" t="s">
        <v>57</v>
      </c>
      <c r="I157" s="205" t="s">
        <v>101</v>
      </c>
      <c r="J157" s="205" t="s">
        <v>101</v>
      </c>
      <c r="K157" s="205" t="s">
        <v>88</v>
      </c>
      <c r="L157" s="205" t="s">
        <v>109</v>
      </c>
      <c r="M157" s="205" t="s">
        <v>101</v>
      </c>
      <c r="N157" s="55"/>
      <c r="O157" s="55"/>
      <c r="P157" s="55"/>
      <c r="Q157" s="55"/>
      <c r="R157" s="55"/>
      <c r="S157" s="55"/>
      <c r="T157" s="55"/>
      <c r="U157" s="55"/>
      <c r="V157" s="55"/>
      <c r="W157" s="55"/>
      <c r="X157" s="55"/>
      <c r="Y157" s="55"/>
      <c r="Z157" s="55"/>
    </row>
    <row r="158" spans="1:26" ht="16">
      <c r="A158" s="606"/>
      <c r="B158" s="593"/>
      <c r="C158" s="398" t="s">
        <v>569</v>
      </c>
      <c r="D158" s="205" t="s">
        <v>57</v>
      </c>
      <c r="E158" s="205" t="s">
        <v>101</v>
      </c>
      <c r="F158" s="205" t="s">
        <v>101</v>
      </c>
      <c r="G158" s="412" t="s">
        <v>101</v>
      </c>
      <c r="H158" s="205" t="s">
        <v>57</v>
      </c>
      <c r="I158" s="205" t="s">
        <v>101</v>
      </c>
      <c r="J158" s="205" t="s">
        <v>101</v>
      </c>
      <c r="K158" s="205" t="s">
        <v>88</v>
      </c>
      <c r="L158" s="205" t="s">
        <v>109</v>
      </c>
      <c r="M158" s="205" t="s">
        <v>101</v>
      </c>
      <c r="N158" s="55"/>
      <c r="O158" s="55"/>
      <c r="P158" s="55"/>
      <c r="Q158" s="55"/>
      <c r="R158" s="55"/>
      <c r="S158" s="55"/>
      <c r="T158" s="55"/>
      <c r="U158" s="55"/>
      <c r="V158" s="55"/>
      <c r="W158" s="55"/>
      <c r="X158" s="55"/>
      <c r="Y158" s="55"/>
      <c r="Z158" s="55"/>
    </row>
    <row r="159" spans="1:26" ht="16">
      <c r="A159" s="606"/>
      <c r="B159" s="593"/>
      <c r="C159" s="398" t="s">
        <v>571</v>
      </c>
      <c r="D159" s="205" t="s">
        <v>57</v>
      </c>
      <c r="E159" s="205" t="s">
        <v>101</v>
      </c>
      <c r="F159" s="205" t="s">
        <v>101</v>
      </c>
      <c r="G159" s="412" t="s">
        <v>101</v>
      </c>
      <c r="H159" s="205" t="s">
        <v>57</v>
      </c>
      <c r="I159" s="205" t="s">
        <v>101</v>
      </c>
      <c r="J159" s="205" t="s">
        <v>101</v>
      </c>
      <c r="K159" s="205" t="s">
        <v>88</v>
      </c>
      <c r="L159" s="205" t="s">
        <v>109</v>
      </c>
      <c r="M159" s="205" t="s">
        <v>101</v>
      </c>
      <c r="N159" s="55"/>
      <c r="O159" s="55"/>
      <c r="P159" s="55"/>
      <c r="Q159" s="55"/>
      <c r="R159" s="55"/>
      <c r="S159" s="55"/>
      <c r="T159" s="55"/>
      <c r="U159" s="55"/>
      <c r="V159" s="55"/>
      <c r="W159" s="55"/>
      <c r="X159" s="55"/>
      <c r="Y159" s="55"/>
      <c r="Z159" s="55"/>
    </row>
    <row r="160" spans="1:26" ht="16">
      <c r="A160" s="606"/>
      <c r="B160" s="593"/>
      <c r="C160" s="398" t="s">
        <v>572</v>
      </c>
      <c r="D160" s="205" t="s">
        <v>57</v>
      </c>
      <c r="E160" s="205" t="s">
        <v>101</v>
      </c>
      <c r="F160" s="205" t="s">
        <v>101</v>
      </c>
      <c r="G160" s="412" t="s">
        <v>101</v>
      </c>
      <c r="H160" s="205" t="s">
        <v>57</v>
      </c>
      <c r="I160" s="205" t="s">
        <v>101</v>
      </c>
      <c r="J160" s="205" t="s">
        <v>101</v>
      </c>
      <c r="K160" s="205" t="s">
        <v>88</v>
      </c>
      <c r="L160" s="205" t="s">
        <v>109</v>
      </c>
      <c r="M160" s="205" t="s">
        <v>101</v>
      </c>
      <c r="N160" s="55"/>
      <c r="O160" s="55"/>
      <c r="P160" s="55"/>
      <c r="Q160" s="55"/>
      <c r="R160" s="55"/>
      <c r="S160" s="55"/>
      <c r="T160" s="55"/>
      <c r="U160" s="55"/>
      <c r="V160" s="55"/>
      <c r="W160" s="55"/>
      <c r="X160" s="55"/>
      <c r="Y160" s="55"/>
      <c r="Z160" s="55"/>
    </row>
    <row r="161" spans="1:26" ht="15.75" customHeight="1">
      <c r="A161" s="606"/>
      <c r="B161" s="593"/>
      <c r="C161" s="395" t="s">
        <v>215</v>
      </c>
      <c r="D161" s="205" t="s">
        <v>57</v>
      </c>
      <c r="E161" s="205" t="s">
        <v>101</v>
      </c>
      <c r="F161" s="205" t="s">
        <v>101</v>
      </c>
      <c r="G161" s="412" t="s">
        <v>101</v>
      </c>
      <c r="H161" s="205" t="s">
        <v>57</v>
      </c>
      <c r="I161" s="205" t="s">
        <v>101</v>
      </c>
      <c r="J161" s="205" t="s">
        <v>101</v>
      </c>
      <c r="K161" s="205" t="s">
        <v>88</v>
      </c>
      <c r="L161" s="205" t="s">
        <v>109</v>
      </c>
      <c r="M161" s="205" t="s">
        <v>101</v>
      </c>
      <c r="N161" s="55"/>
      <c r="O161" s="55"/>
      <c r="P161" s="55"/>
      <c r="Q161" s="55"/>
      <c r="R161" s="55"/>
      <c r="S161" s="55"/>
      <c r="T161" s="55"/>
      <c r="U161" s="55"/>
      <c r="V161" s="55"/>
      <c r="W161" s="55"/>
      <c r="X161" s="55"/>
      <c r="Y161" s="55"/>
      <c r="Z161" s="55"/>
    </row>
    <row r="162" spans="1:26" ht="16">
      <c r="A162" s="605"/>
      <c r="B162" s="569" t="s">
        <v>575</v>
      </c>
      <c r="C162" s="570"/>
      <c r="D162" s="207" t="s">
        <v>57</v>
      </c>
      <c r="E162" s="205" t="s">
        <v>101</v>
      </c>
      <c r="F162" s="205" t="s">
        <v>101</v>
      </c>
      <c r="G162" s="412" t="s">
        <v>101</v>
      </c>
      <c r="H162" s="205" t="s">
        <v>57</v>
      </c>
      <c r="I162" s="205" t="s">
        <v>101</v>
      </c>
      <c r="J162" s="205" t="s">
        <v>101</v>
      </c>
      <c r="K162" s="205" t="s">
        <v>88</v>
      </c>
      <c r="L162" s="205" t="s">
        <v>109</v>
      </c>
      <c r="M162" s="205" t="s">
        <v>101</v>
      </c>
      <c r="N162" s="55"/>
      <c r="O162" s="55"/>
      <c r="P162" s="55"/>
      <c r="Q162" s="55"/>
      <c r="R162" s="55"/>
      <c r="S162" s="55"/>
      <c r="T162" s="55"/>
      <c r="U162" s="55"/>
      <c r="V162" s="55"/>
      <c r="W162" s="55"/>
      <c r="X162" s="55"/>
      <c r="Y162" s="55"/>
      <c r="Z162" s="55"/>
    </row>
    <row r="163" spans="1:26" ht="15.75" customHeight="1">
      <c r="A163" s="606"/>
      <c r="B163" s="592"/>
      <c r="C163" s="403" t="s">
        <v>576</v>
      </c>
      <c r="D163" s="205" t="s">
        <v>57</v>
      </c>
      <c r="E163" s="205" t="s">
        <v>101</v>
      </c>
      <c r="F163" s="205" t="s">
        <v>101</v>
      </c>
      <c r="G163" s="412" t="s">
        <v>101</v>
      </c>
      <c r="H163" s="205" t="s">
        <v>57</v>
      </c>
      <c r="I163" s="205" t="s">
        <v>101</v>
      </c>
      <c r="J163" s="205" t="s">
        <v>101</v>
      </c>
      <c r="K163" s="205" t="s">
        <v>88</v>
      </c>
      <c r="L163" s="205" t="s">
        <v>109</v>
      </c>
      <c r="M163" s="205" t="s">
        <v>101</v>
      </c>
      <c r="N163" s="55"/>
      <c r="O163" s="55"/>
      <c r="P163" s="55"/>
      <c r="Q163" s="55"/>
      <c r="R163" s="55"/>
      <c r="S163" s="55"/>
      <c r="T163" s="55"/>
      <c r="U163" s="55"/>
      <c r="V163" s="55"/>
      <c r="W163" s="55"/>
      <c r="X163" s="55"/>
      <c r="Y163" s="55"/>
      <c r="Z163" s="55"/>
    </row>
    <row r="164" spans="1:26" ht="15.75" customHeight="1">
      <c r="A164" s="606"/>
      <c r="B164" s="593"/>
      <c r="C164" s="398" t="s">
        <v>577</v>
      </c>
      <c r="D164" s="205" t="s">
        <v>109</v>
      </c>
      <c r="E164" s="205" t="s">
        <v>101</v>
      </c>
      <c r="F164" s="205" t="s">
        <v>101</v>
      </c>
      <c r="G164" s="412" t="s">
        <v>101</v>
      </c>
      <c r="H164" s="205" t="s">
        <v>101</v>
      </c>
      <c r="I164" s="205" t="s">
        <v>101</v>
      </c>
      <c r="J164" s="205" t="s">
        <v>101</v>
      </c>
      <c r="K164" s="205" t="s">
        <v>88</v>
      </c>
      <c r="L164" s="205" t="s">
        <v>109</v>
      </c>
      <c r="M164" s="205" t="s">
        <v>101</v>
      </c>
      <c r="N164" s="55"/>
      <c r="O164" s="55"/>
      <c r="P164" s="55"/>
      <c r="Q164" s="55"/>
      <c r="R164" s="55"/>
      <c r="S164" s="55"/>
      <c r="T164" s="55"/>
      <c r="U164" s="55"/>
      <c r="V164" s="55"/>
      <c r="W164" s="55"/>
      <c r="X164" s="55"/>
      <c r="Y164" s="55"/>
      <c r="Z164" s="55"/>
    </row>
    <row r="165" spans="1:26" ht="15.75" customHeight="1">
      <c r="A165" s="606"/>
      <c r="B165" s="593"/>
      <c r="C165" s="398" t="s">
        <v>578</v>
      </c>
      <c r="D165" s="205" t="s">
        <v>57</v>
      </c>
      <c r="E165" s="205" t="s">
        <v>101</v>
      </c>
      <c r="F165" s="205" t="s">
        <v>101</v>
      </c>
      <c r="G165" s="412" t="s">
        <v>101</v>
      </c>
      <c r="H165" s="205" t="s">
        <v>101</v>
      </c>
      <c r="I165" s="205" t="s">
        <v>101</v>
      </c>
      <c r="J165" s="205" t="s">
        <v>101</v>
      </c>
      <c r="K165" s="205" t="s">
        <v>88</v>
      </c>
      <c r="L165" s="205" t="s">
        <v>109</v>
      </c>
      <c r="M165" s="205" t="s">
        <v>101</v>
      </c>
      <c r="N165" s="55"/>
      <c r="O165" s="55"/>
      <c r="P165" s="55"/>
      <c r="Q165" s="55"/>
      <c r="R165" s="55"/>
      <c r="S165" s="55"/>
      <c r="T165" s="55"/>
      <c r="U165" s="55"/>
      <c r="V165" s="55"/>
      <c r="W165" s="55"/>
      <c r="X165" s="55"/>
      <c r="Y165" s="55"/>
      <c r="Z165" s="55"/>
    </row>
    <row r="166" spans="1:26" ht="16">
      <c r="A166" s="606"/>
      <c r="B166" s="593"/>
      <c r="C166" s="398" t="s">
        <v>579</v>
      </c>
      <c r="D166" s="205" t="s">
        <v>57</v>
      </c>
      <c r="E166" s="205" t="s">
        <v>101</v>
      </c>
      <c r="F166" s="205" t="s">
        <v>101</v>
      </c>
      <c r="G166" s="412" t="s">
        <v>101</v>
      </c>
      <c r="H166" s="205" t="s">
        <v>57</v>
      </c>
      <c r="I166" s="205" t="s">
        <v>101</v>
      </c>
      <c r="J166" s="205" t="s">
        <v>101</v>
      </c>
      <c r="K166" s="205" t="s">
        <v>88</v>
      </c>
      <c r="L166" s="205" t="s">
        <v>109</v>
      </c>
      <c r="M166" s="205" t="s">
        <v>101</v>
      </c>
      <c r="N166" s="55"/>
      <c r="O166" s="55"/>
      <c r="P166" s="55"/>
      <c r="Q166" s="55"/>
      <c r="R166" s="55"/>
      <c r="S166" s="55"/>
      <c r="T166" s="55"/>
      <c r="U166" s="55"/>
      <c r="V166" s="55"/>
      <c r="W166" s="55"/>
      <c r="X166" s="55"/>
      <c r="Y166" s="55"/>
      <c r="Z166" s="55"/>
    </row>
    <row r="167" spans="1:26" ht="15.75" customHeight="1">
      <c r="A167" s="606"/>
      <c r="B167" s="594"/>
      <c r="C167" s="398" t="s">
        <v>215</v>
      </c>
      <c r="D167" s="205" t="s">
        <v>57</v>
      </c>
      <c r="E167" s="205" t="s">
        <v>101</v>
      </c>
      <c r="F167" s="205" t="s">
        <v>101</v>
      </c>
      <c r="G167" s="412" t="s">
        <v>101</v>
      </c>
      <c r="H167" s="205" t="s">
        <v>57</v>
      </c>
      <c r="I167" s="205" t="s">
        <v>101</v>
      </c>
      <c r="J167" s="205" t="s">
        <v>101</v>
      </c>
      <c r="K167" s="205" t="s">
        <v>88</v>
      </c>
      <c r="L167" s="205" t="s">
        <v>109</v>
      </c>
      <c r="M167" s="205" t="s">
        <v>101</v>
      </c>
      <c r="N167" s="55"/>
      <c r="O167" s="55"/>
      <c r="P167" s="55"/>
      <c r="Q167" s="55"/>
      <c r="R167" s="55"/>
      <c r="S167" s="55"/>
      <c r="T167" s="55"/>
      <c r="U167" s="55"/>
      <c r="V167" s="55"/>
      <c r="W167" s="55"/>
      <c r="X167" s="55"/>
      <c r="Y167" s="55"/>
      <c r="Z167" s="55"/>
    </row>
    <row r="168" spans="1:26" ht="15.75" customHeight="1">
      <c r="A168" s="606"/>
      <c r="B168" s="595" t="s">
        <v>215</v>
      </c>
      <c r="C168" s="596"/>
      <c r="D168" s="205" t="s">
        <v>57</v>
      </c>
      <c r="E168" s="205" t="s">
        <v>101</v>
      </c>
      <c r="F168" s="205" t="s">
        <v>101</v>
      </c>
      <c r="G168" s="412" t="s">
        <v>101</v>
      </c>
      <c r="H168" s="205" t="s">
        <v>57</v>
      </c>
      <c r="I168" s="205" t="s">
        <v>101</v>
      </c>
      <c r="J168" s="205" t="s">
        <v>101</v>
      </c>
      <c r="K168" s="205" t="s">
        <v>88</v>
      </c>
      <c r="L168" s="205" t="s">
        <v>109</v>
      </c>
      <c r="M168" s="205" t="s">
        <v>101</v>
      </c>
      <c r="N168" s="55"/>
      <c r="O168" s="55"/>
      <c r="P168" s="55"/>
      <c r="Q168" s="55"/>
      <c r="R168" s="55"/>
      <c r="S168" s="55"/>
      <c r="T168" s="55"/>
      <c r="U168" s="55"/>
      <c r="V168" s="55"/>
      <c r="W168" s="55"/>
      <c r="X168" s="55"/>
      <c r="Y168" s="55"/>
      <c r="Z168" s="55"/>
    </row>
    <row r="169" spans="1:26" ht="15.75" customHeight="1">
      <c r="A169" s="597" t="s">
        <v>294</v>
      </c>
      <c r="B169" s="598"/>
      <c r="C169" s="598"/>
      <c r="D169" s="207" t="s">
        <v>101</v>
      </c>
      <c r="E169" s="205" t="s">
        <v>101</v>
      </c>
      <c r="F169" s="205" t="s">
        <v>101</v>
      </c>
      <c r="G169" s="412" t="s">
        <v>101</v>
      </c>
      <c r="H169" s="205" t="s">
        <v>88</v>
      </c>
      <c r="I169" s="205" t="s">
        <v>101</v>
      </c>
      <c r="J169" s="205" t="s">
        <v>101</v>
      </c>
      <c r="K169" s="205" t="s">
        <v>88</v>
      </c>
      <c r="L169" s="205" t="s">
        <v>101</v>
      </c>
      <c r="M169" s="205" t="s">
        <v>101</v>
      </c>
      <c r="N169" s="55"/>
      <c r="O169" s="55"/>
      <c r="P169" s="55"/>
      <c r="Q169" s="55"/>
      <c r="R169" s="55"/>
      <c r="S169" s="55"/>
      <c r="T169" s="55"/>
      <c r="U169" s="55"/>
      <c r="V169" s="55"/>
      <c r="W169" s="55"/>
      <c r="X169" s="55"/>
      <c r="Y169" s="55"/>
      <c r="Z169" s="55"/>
    </row>
    <row r="170" spans="1:26" ht="15.75" customHeight="1">
      <c r="A170" s="575"/>
      <c r="B170" s="569" t="s">
        <v>580</v>
      </c>
      <c r="C170" s="570"/>
      <c r="D170" s="207" t="s">
        <v>101</v>
      </c>
      <c r="E170" s="205" t="s">
        <v>109</v>
      </c>
      <c r="F170" s="205" t="s">
        <v>101</v>
      </c>
      <c r="G170" s="412" t="s">
        <v>101</v>
      </c>
      <c r="H170" s="205" t="s">
        <v>101</v>
      </c>
      <c r="I170" s="205" t="s">
        <v>101</v>
      </c>
      <c r="J170" s="205" t="s">
        <v>101</v>
      </c>
      <c r="K170" s="205" t="s">
        <v>88</v>
      </c>
      <c r="L170" s="205" t="s">
        <v>109</v>
      </c>
      <c r="M170" s="205" t="s">
        <v>101</v>
      </c>
      <c r="N170" s="55"/>
      <c r="O170" s="55"/>
      <c r="P170" s="55"/>
      <c r="Q170" s="55"/>
      <c r="R170" s="55"/>
      <c r="S170" s="55"/>
      <c r="T170" s="55"/>
      <c r="U170" s="55"/>
      <c r="V170" s="55"/>
      <c r="W170" s="55"/>
      <c r="X170" s="55"/>
      <c r="Y170" s="55"/>
      <c r="Z170" s="55"/>
    </row>
    <row r="171" spans="1:26" ht="15.75" customHeight="1">
      <c r="A171" s="575"/>
      <c r="B171" s="571"/>
      <c r="C171" s="403" t="s">
        <v>581</v>
      </c>
      <c r="D171" s="205" t="s">
        <v>101</v>
      </c>
      <c r="E171" s="205" t="s">
        <v>101</v>
      </c>
      <c r="F171" s="205" t="s">
        <v>101</v>
      </c>
      <c r="G171" s="412" t="s">
        <v>101</v>
      </c>
      <c r="H171" s="205" t="s">
        <v>101</v>
      </c>
      <c r="I171" s="205" t="s">
        <v>101</v>
      </c>
      <c r="J171" s="205" t="s">
        <v>101</v>
      </c>
      <c r="K171" s="205" t="s">
        <v>88</v>
      </c>
      <c r="L171" s="205" t="s">
        <v>109</v>
      </c>
      <c r="M171" s="205" t="s">
        <v>101</v>
      </c>
      <c r="N171" s="55"/>
      <c r="O171" s="55"/>
      <c r="P171" s="55"/>
      <c r="Q171" s="55"/>
      <c r="R171" s="55"/>
      <c r="S171" s="55"/>
      <c r="T171" s="55"/>
      <c r="U171" s="55"/>
      <c r="V171" s="55"/>
      <c r="W171" s="55"/>
      <c r="X171" s="55"/>
      <c r="Y171" s="55"/>
      <c r="Z171" s="55"/>
    </row>
    <row r="172" spans="1:26" ht="15.75" customHeight="1">
      <c r="A172" s="575"/>
      <c r="B172" s="572"/>
      <c r="C172" s="413" t="s">
        <v>1013</v>
      </c>
      <c r="D172" s="412" t="s">
        <v>109</v>
      </c>
      <c r="E172" s="412" t="s">
        <v>109</v>
      </c>
      <c r="F172" s="412" t="s">
        <v>109</v>
      </c>
      <c r="G172" s="412" t="s">
        <v>109</v>
      </c>
      <c r="H172" s="412" t="s">
        <v>109</v>
      </c>
      <c r="I172" s="412" t="s">
        <v>101</v>
      </c>
      <c r="J172" s="412" t="s">
        <v>101</v>
      </c>
      <c r="K172" s="412" t="s">
        <v>101</v>
      </c>
      <c r="L172" s="412" t="s">
        <v>101</v>
      </c>
      <c r="M172" s="412" t="s">
        <v>109</v>
      </c>
      <c r="N172" s="55"/>
      <c r="O172" s="55"/>
      <c r="P172" s="55"/>
      <c r="Q172" s="55"/>
      <c r="R172" s="55"/>
      <c r="S172" s="55"/>
      <c r="T172" s="55"/>
      <c r="U172" s="55"/>
      <c r="V172" s="55"/>
      <c r="W172" s="55"/>
      <c r="X172" s="55"/>
      <c r="Y172" s="55"/>
      <c r="Z172" s="55"/>
    </row>
    <row r="173" spans="1:26" ht="15.75" customHeight="1">
      <c r="A173" s="575"/>
      <c r="B173" s="573"/>
      <c r="C173" s="395" t="s">
        <v>215</v>
      </c>
      <c r="D173" s="205" t="s">
        <v>101</v>
      </c>
      <c r="E173" s="205" t="s">
        <v>101</v>
      </c>
      <c r="F173" s="205" t="s">
        <v>101</v>
      </c>
      <c r="G173" s="412" t="s">
        <v>101</v>
      </c>
      <c r="H173" s="205" t="s">
        <v>101</v>
      </c>
      <c r="I173" s="205" t="s">
        <v>101</v>
      </c>
      <c r="J173" s="205" t="s">
        <v>101</v>
      </c>
      <c r="K173" s="205" t="s">
        <v>88</v>
      </c>
      <c r="L173" s="205" t="s">
        <v>109</v>
      </c>
      <c r="M173" s="205" t="s">
        <v>101</v>
      </c>
      <c r="N173" s="55"/>
      <c r="O173" s="55"/>
      <c r="P173" s="55"/>
      <c r="Q173" s="55"/>
      <c r="R173" s="55"/>
      <c r="S173" s="55"/>
      <c r="T173" s="55"/>
      <c r="U173" s="55"/>
      <c r="V173" s="55"/>
      <c r="W173" s="55"/>
      <c r="X173" s="55"/>
      <c r="Y173" s="55"/>
      <c r="Z173" s="55"/>
    </row>
    <row r="174" spans="1:26" ht="15.75" customHeight="1">
      <c r="A174" s="575"/>
      <c r="B174" s="569" t="s">
        <v>582</v>
      </c>
      <c r="C174" s="570"/>
      <c r="D174" s="207" t="s">
        <v>101</v>
      </c>
      <c r="E174" s="205" t="s">
        <v>101</v>
      </c>
      <c r="F174" s="205" t="s">
        <v>101</v>
      </c>
      <c r="G174" s="412" t="s">
        <v>101</v>
      </c>
      <c r="H174" s="205" t="s">
        <v>88</v>
      </c>
      <c r="I174" s="205" t="s">
        <v>101</v>
      </c>
      <c r="J174" s="205" t="s">
        <v>101</v>
      </c>
      <c r="K174" s="205" t="s">
        <v>88</v>
      </c>
      <c r="L174" s="205" t="s">
        <v>101</v>
      </c>
      <c r="M174" s="205" t="s">
        <v>88</v>
      </c>
      <c r="N174" s="55"/>
      <c r="O174" s="55"/>
      <c r="P174" s="55"/>
      <c r="Q174" s="55"/>
      <c r="R174" s="55"/>
      <c r="S174" s="55"/>
      <c r="T174" s="55"/>
      <c r="U174" s="55"/>
      <c r="V174" s="55"/>
      <c r="W174" s="55"/>
      <c r="X174" s="55"/>
      <c r="Y174" s="55"/>
      <c r="Z174" s="55"/>
    </row>
    <row r="175" spans="1:26" ht="15.75" customHeight="1">
      <c r="A175" s="575"/>
      <c r="B175" s="571"/>
      <c r="C175" s="403" t="s">
        <v>583</v>
      </c>
      <c r="D175" s="205" t="s">
        <v>101</v>
      </c>
      <c r="E175" s="205" t="s">
        <v>101</v>
      </c>
      <c r="F175" s="205" t="s">
        <v>101</v>
      </c>
      <c r="G175" s="412" t="s">
        <v>101</v>
      </c>
      <c r="H175" s="205" t="s">
        <v>88</v>
      </c>
      <c r="I175" s="205" t="s">
        <v>101</v>
      </c>
      <c r="J175" s="205" t="s">
        <v>101</v>
      </c>
      <c r="K175" s="205" t="s">
        <v>88</v>
      </c>
      <c r="L175" s="205" t="s">
        <v>101</v>
      </c>
      <c r="M175" s="205" t="s">
        <v>101</v>
      </c>
      <c r="N175" s="55"/>
      <c r="O175" s="55"/>
      <c r="P175" s="55"/>
      <c r="Q175" s="55"/>
      <c r="R175" s="55"/>
      <c r="S175" s="55"/>
      <c r="T175" s="55"/>
      <c r="U175" s="55"/>
      <c r="V175" s="55"/>
      <c r="W175" s="55"/>
      <c r="X175" s="55"/>
      <c r="Y175" s="55"/>
      <c r="Z175" s="55"/>
    </row>
    <row r="176" spans="1:26" ht="15.75" customHeight="1">
      <c r="A176" s="575"/>
      <c r="B176" s="573"/>
      <c r="C176" s="395" t="s">
        <v>215</v>
      </c>
      <c r="D176" s="205" t="s">
        <v>101</v>
      </c>
      <c r="E176" s="205" t="s">
        <v>101</v>
      </c>
      <c r="F176" s="205" t="s">
        <v>101</v>
      </c>
      <c r="G176" s="412" t="s">
        <v>101</v>
      </c>
      <c r="H176" s="205" t="s">
        <v>88</v>
      </c>
      <c r="I176" s="205" t="s">
        <v>101</v>
      </c>
      <c r="J176" s="205" t="s">
        <v>101</v>
      </c>
      <c r="K176" s="205" t="s">
        <v>88</v>
      </c>
      <c r="L176" s="205" t="s">
        <v>101</v>
      </c>
      <c r="M176" s="205" t="s">
        <v>88</v>
      </c>
      <c r="N176" s="55"/>
      <c r="O176" s="55"/>
      <c r="P176" s="55"/>
      <c r="Q176" s="55"/>
      <c r="R176" s="55"/>
      <c r="S176" s="55"/>
      <c r="T176" s="55"/>
      <c r="U176" s="55"/>
      <c r="V176" s="55"/>
      <c r="W176" s="55"/>
      <c r="X176" s="55"/>
      <c r="Y176" s="55"/>
      <c r="Z176" s="55"/>
    </row>
    <row r="177" spans="1:26" ht="15.75" customHeight="1">
      <c r="A177" s="575"/>
      <c r="B177" s="569" t="s">
        <v>584</v>
      </c>
      <c r="C177" s="570"/>
      <c r="D177" s="207" t="s">
        <v>101</v>
      </c>
      <c r="E177" s="205" t="s">
        <v>101</v>
      </c>
      <c r="F177" s="205" t="s">
        <v>101</v>
      </c>
      <c r="G177" s="412" t="s">
        <v>101</v>
      </c>
      <c r="H177" s="205" t="s">
        <v>88</v>
      </c>
      <c r="I177" s="205" t="s">
        <v>101</v>
      </c>
      <c r="J177" s="205" t="s">
        <v>101</v>
      </c>
      <c r="K177" s="205" t="s">
        <v>88</v>
      </c>
      <c r="L177" s="205" t="s">
        <v>101</v>
      </c>
      <c r="M177" s="205" t="s">
        <v>101</v>
      </c>
      <c r="N177" s="55"/>
      <c r="O177" s="55"/>
      <c r="P177" s="55"/>
      <c r="Q177" s="55"/>
      <c r="R177" s="55"/>
      <c r="S177" s="55"/>
      <c r="T177" s="55"/>
      <c r="U177" s="55"/>
      <c r="V177" s="55"/>
      <c r="W177" s="55"/>
      <c r="X177" s="55"/>
      <c r="Y177" s="55"/>
      <c r="Z177" s="55"/>
    </row>
    <row r="178" spans="1:26" ht="15.75" customHeight="1">
      <c r="A178" s="575"/>
      <c r="B178" s="571"/>
      <c r="C178" s="403" t="s">
        <v>585</v>
      </c>
      <c r="D178" s="205" t="s">
        <v>101</v>
      </c>
      <c r="E178" s="205" t="s">
        <v>101</v>
      </c>
      <c r="F178" s="205" t="s">
        <v>101</v>
      </c>
      <c r="G178" s="412" t="s">
        <v>101</v>
      </c>
      <c r="H178" s="205" t="s">
        <v>101</v>
      </c>
      <c r="I178" s="205" t="s">
        <v>101</v>
      </c>
      <c r="J178" s="205" t="s">
        <v>101</v>
      </c>
      <c r="K178" s="205" t="s">
        <v>88</v>
      </c>
      <c r="L178" s="205" t="s">
        <v>101</v>
      </c>
      <c r="M178" s="205" t="s">
        <v>101</v>
      </c>
      <c r="N178" s="55"/>
      <c r="O178" s="55"/>
      <c r="P178" s="55"/>
      <c r="Q178" s="55"/>
      <c r="R178" s="55"/>
      <c r="S178" s="55"/>
      <c r="T178" s="55"/>
      <c r="U178" s="55"/>
      <c r="V178" s="55"/>
      <c r="W178" s="55"/>
      <c r="X178" s="55"/>
      <c r="Y178" s="55"/>
      <c r="Z178" s="55"/>
    </row>
    <row r="179" spans="1:26" ht="15.75" customHeight="1">
      <c r="A179" s="575"/>
      <c r="B179" s="574"/>
      <c r="C179" s="398" t="s">
        <v>586</v>
      </c>
      <c r="D179" s="205" t="s">
        <v>101</v>
      </c>
      <c r="E179" s="205" t="s">
        <v>101</v>
      </c>
      <c r="F179" s="205" t="s">
        <v>101</v>
      </c>
      <c r="G179" s="412" t="s">
        <v>101</v>
      </c>
      <c r="H179" s="205" t="s">
        <v>57</v>
      </c>
      <c r="I179" s="205" t="s">
        <v>101</v>
      </c>
      <c r="J179" s="205" t="s">
        <v>101</v>
      </c>
      <c r="K179" s="205" t="s">
        <v>88</v>
      </c>
      <c r="L179" s="205" t="s">
        <v>101</v>
      </c>
      <c r="M179" s="205" t="s">
        <v>101</v>
      </c>
      <c r="N179" s="55"/>
      <c r="O179" s="55"/>
      <c r="P179" s="55"/>
      <c r="Q179" s="55"/>
      <c r="R179" s="55"/>
      <c r="S179" s="55"/>
      <c r="T179" s="55"/>
      <c r="U179" s="55"/>
      <c r="V179" s="55"/>
      <c r="W179" s="55"/>
      <c r="X179" s="55"/>
      <c r="Y179" s="55"/>
      <c r="Z179" s="55"/>
    </row>
    <row r="180" spans="1:26" ht="15.75" customHeight="1">
      <c r="A180" s="575"/>
      <c r="B180" s="574"/>
      <c r="C180" s="398" t="s">
        <v>587</v>
      </c>
      <c r="D180" s="205" t="s">
        <v>101</v>
      </c>
      <c r="E180" s="205" t="s">
        <v>101</v>
      </c>
      <c r="F180" s="205" t="s">
        <v>101</v>
      </c>
      <c r="G180" s="412" t="s">
        <v>101</v>
      </c>
      <c r="H180" s="205" t="s">
        <v>57</v>
      </c>
      <c r="I180" s="205" t="s">
        <v>101</v>
      </c>
      <c r="J180" s="205" t="s">
        <v>101</v>
      </c>
      <c r="K180" s="205" t="s">
        <v>88</v>
      </c>
      <c r="L180" s="205" t="s">
        <v>101</v>
      </c>
      <c r="M180" s="205" t="s">
        <v>101</v>
      </c>
      <c r="N180" s="55"/>
      <c r="O180" s="55"/>
      <c r="P180" s="55"/>
      <c r="Q180" s="55"/>
      <c r="R180" s="55"/>
      <c r="S180" s="55"/>
      <c r="T180" s="55"/>
      <c r="U180" s="55"/>
      <c r="V180" s="55"/>
      <c r="W180" s="55"/>
      <c r="X180" s="55"/>
      <c r="Y180" s="55"/>
      <c r="Z180" s="55"/>
    </row>
    <row r="181" spans="1:26" ht="15.75" customHeight="1">
      <c r="A181" s="575"/>
      <c r="B181" s="574"/>
      <c r="C181" s="400" t="s">
        <v>589</v>
      </c>
      <c r="D181" s="205" t="s">
        <v>101</v>
      </c>
      <c r="E181" s="205" t="s">
        <v>101</v>
      </c>
      <c r="F181" s="205" t="s">
        <v>101</v>
      </c>
      <c r="G181" s="412" t="s">
        <v>101</v>
      </c>
      <c r="H181" s="205" t="s">
        <v>57</v>
      </c>
      <c r="I181" s="205" t="s">
        <v>101</v>
      </c>
      <c r="J181" s="205" t="s">
        <v>101</v>
      </c>
      <c r="K181" s="205" t="s">
        <v>88</v>
      </c>
      <c r="L181" s="205" t="s">
        <v>101</v>
      </c>
      <c r="M181" s="205" t="s">
        <v>101</v>
      </c>
      <c r="N181" s="55"/>
      <c r="O181" s="55"/>
      <c r="P181" s="55"/>
      <c r="Q181" s="55"/>
      <c r="R181" s="55"/>
      <c r="S181" s="55"/>
      <c r="T181" s="55"/>
      <c r="U181" s="55"/>
      <c r="V181" s="55"/>
      <c r="W181" s="55"/>
      <c r="X181" s="55"/>
      <c r="Y181" s="55"/>
      <c r="Z181" s="55"/>
    </row>
    <row r="182" spans="1:26" ht="15.75" customHeight="1">
      <c r="A182" s="575"/>
      <c r="B182" s="573"/>
      <c r="C182" s="409" t="s">
        <v>590</v>
      </c>
      <c r="D182" s="205" t="s">
        <v>101</v>
      </c>
      <c r="E182" s="205" t="s">
        <v>101</v>
      </c>
      <c r="F182" s="205" t="s">
        <v>101</v>
      </c>
      <c r="G182" s="412" t="s">
        <v>101</v>
      </c>
      <c r="H182" s="205" t="s">
        <v>101</v>
      </c>
      <c r="I182" s="205" t="s">
        <v>101</v>
      </c>
      <c r="J182" s="205" t="s">
        <v>101</v>
      </c>
      <c r="K182" s="205" t="s">
        <v>88</v>
      </c>
      <c r="L182" s="205" t="s">
        <v>101</v>
      </c>
      <c r="M182" s="205" t="s">
        <v>101</v>
      </c>
      <c r="N182" s="55"/>
      <c r="O182" s="55"/>
      <c r="P182" s="55"/>
      <c r="Q182" s="55"/>
      <c r="R182" s="55"/>
      <c r="S182" s="55"/>
      <c r="T182" s="55"/>
      <c r="U182" s="55"/>
      <c r="V182" s="55"/>
      <c r="W182" s="55"/>
      <c r="X182" s="55"/>
      <c r="Y182" s="55"/>
      <c r="Z182" s="55"/>
    </row>
    <row r="183" spans="1:26" ht="15.75" customHeight="1">
      <c r="A183" s="575"/>
      <c r="B183" s="569" t="s">
        <v>591</v>
      </c>
      <c r="C183" s="570"/>
      <c r="D183" s="207" t="s">
        <v>101</v>
      </c>
      <c r="E183" s="205" t="s">
        <v>101</v>
      </c>
      <c r="F183" s="205" t="s">
        <v>101</v>
      </c>
      <c r="G183" s="412" t="s">
        <v>101</v>
      </c>
      <c r="H183" s="205" t="s">
        <v>88</v>
      </c>
      <c r="I183" s="205" t="s">
        <v>101</v>
      </c>
      <c r="J183" s="205" t="s">
        <v>101</v>
      </c>
      <c r="K183" s="205" t="s">
        <v>88</v>
      </c>
      <c r="L183" s="205" t="s">
        <v>101</v>
      </c>
      <c r="M183" s="205" t="s">
        <v>101</v>
      </c>
      <c r="N183" s="55"/>
      <c r="O183" s="55"/>
      <c r="P183" s="55"/>
      <c r="Q183" s="55"/>
      <c r="R183" s="55"/>
      <c r="S183" s="55"/>
      <c r="T183" s="55"/>
      <c r="U183" s="55"/>
      <c r="V183" s="55"/>
      <c r="W183" s="55"/>
      <c r="X183" s="55"/>
      <c r="Y183" s="55"/>
      <c r="Z183" s="55"/>
    </row>
    <row r="184" spans="1:26" ht="15.75" customHeight="1">
      <c r="A184" s="575"/>
      <c r="B184" s="588"/>
      <c r="C184" s="396" t="s">
        <v>592</v>
      </c>
      <c r="D184" s="207" t="s">
        <v>101</v>
      </c>
      <c r="E184" s="205" t="s">
        <v>101</v>
      </c>
      <c r="F184" s="205" t="s">
        <v>101</v>
      </c>
      <c r="G184" s="412" t="s">
        <v>101</v>
      </c>
      <c r="H184" s="205" t="s">
        <v>88</v>
      </c>
      <c r="I184" s="205" t="s">
        <v>101</v>
      </c>
      <c r="J184" s="205" t="s">
        <v>101</v>
      </c>
      <c r="K184" s="205" t="s">
        <v>101</v>
      </c>
      <c r="L184" s="205" t="s">
        <v>101</v>
      </c>
      <c r="M184" s="205" t="s">
        <v>101</v>
      </c>
      <c r="N184" s="55"/>
      <c r="O184" s="55"/>
      <c r="P184" s="55"/>
      <c r="Q184" s="55"/>
      <c r="R184" s="55"/>
      <c r="S184" s="55"/>
      <c r="T184" s="55"/>
      <c r="U184" s="55"/>
      <c r="V184" s="55"/>
      <c r="W184" s="55"/>
      <c r="X184" s="55"/>
      <c r="Y184" s="55"/>
      <c r="Z184" s="55"/>
    </row>
    <row r="185" spans="1:26" ht="16" customHeight="1">
      <c r="A185" s="575"/>
      <c r="B185" s="588"/>
      <c r="C185" s="396" t="s">
        <v>593</v>
      </c>
      <c r="D185" s="207" t="s">
        <v>101</v>
      </c>
      <c r="E185" s="205" t="s">
        <v>101</v>
      </c>
      <c r="F185" s="205" t="s">
        <v>101</v>
      </c>
      <c r="G185" s="412" t="s">
        <v>101</v>
      </c>
      <c r="H185" s="205" t="s">
        <v>88</v>
      </c>
      <c r="I185" s="205" t="s">
        <v>101</v>
      </c>
      <c r="J185" s="205" t="s">
        <v>101</v>
      </c>
      <c r="K185" s="205" t="s">
        <v>101</v>
      </c>
      <c r="L185" s="205" t="s">
        <v>101</v>
      </c>
      <c r="M185" s="205" t="s">
        <v>101</v>
      </c>
      <c r="N185" s="55"/>
      <c r="O185" s="55"/>
      <c r="P185" s="55"/>
      <c r="Q185" s="55"/>
      <c r="R185" s="55"/>
      <c r="S185" s="55"/>
      <c r="T185" s="55"/>
      <c r="U185" s="55"/>
      <c r="V185" s="55"/>
      <c r="W185" s="55"/>
      <c r="X185" s="55"/>
      <c r="Y185" s="55"/>
      <c r="Z185" s="55"/>
    </row>
    <row r="186" spans="1:26" ht="16" customHeight="1">
      <c r="A186" s="575"/>
      <c r="B186" s="588"/>
      <c r="C186" s="396" t="s">
        <v>594</v>
      </c>
      <c r="D186" s="207" t="s">
        <v>101</v>
      </c>
      <c r="E186" s="205" t="s">
        <v>101</v>
      </c>
      <c r="F186" s="205" t="s">
        <v>101</v>
      </c>
      <c r="G186" s="412" t="s">
        <v>101</v>
      </c>
      <c r="H186" s="205" t="s">
        <v>88</v>
      </c>
      <c r="I186" s="205" t="s">
        <v>101</v>
      </c>
      <c r="J186" s="205" t="s">
        <v>101</v>
      </c>
      <c r="K186" s="205" t="s">
        <v>88</v>
      </c>
      <c r="L186" s="205" t="s">
        <v>101</v>
      </c>
      <c r="M186" s="205" t="s">
        <v>101</v>
      </c>
      <c r="N186" s="55"/>
      <c r="O186" s="55"/>
      <c r="P186" s="55"/>
      <c r="Q186" s="55"/>
      <c r="R186" s="55"/>
      <c r="S186" s="55"/>
      <c r="T186" s="55"/>
      <c r="U186" s="55"/>
      <c r="V186" s="55"/>
      <c r="W186" s="55"/>
      <c r="X186" s="55"/>
      <c r="Y186" s="55"/>
      <c r="Z186" s="55"/>
    </row>
    <row r="187" spans="1:26" ht="16" customHeight="1">
      <c r="A187" s="575"/>
      <c r="B187" s="588"/>
      <c r="C187" s="396" t="s">
        <v>595</v>
      </c>
      <c r="D187" s="207" t="s">
        <v>101</v>
      </c>
      <c r="E187" s="205" t="s">
        <v>101</v>
      </c>
      <c r="F187" s="205" t="s">
        <v>101</v>
      </c>
      <c r="G187" s="412" t="s">
        <v>101</v>
      </c>
      <c r="H187" s="205" t="s">
        <v>88</v>
      </c>
      <c r="I187" s="205" t="s">
        <v>101</v>
      </c>
      <c r="J187" s="205" t="s">
        <v>101</v>
      </c>
      <c r="K187" s="205" t="s">
        <v>88</v>
      </c>
      <c r="L187" s="205" t="s">
        <v>101</v>
      </c>
      <c r="M187" s="205" t="s">
        <v>101</v>
      </c>
      <c r="N187" s="55"/>
      <c r="O187" s="55"/>
      <c r="P187" s="55"/>
      <c r="Q187" s="55"/>
      <c r="R187" s="55"/>
      <c r="S187" s="55"/>
      <c r="T187" s="55"/>
      <c r="U187" s="55"/>
      <c r="V187" s="55"/>
      <c r="W187" s="55"/>
      <c r="X187" s="55"/>
      <c r="Y187" s="55"/>
      <c r="Z187" s="55"/>
    </row>
    <row r="188" spans="1:26" ht="16" customHeight="1">
      <c r="A188" s="575"/>
      <c r="B188" s="588"/>
      <c r="C188" s="396" t="s">
        <v>596</v>
      </c>
      <c r="D188" s="207" t="s">
        <v>101</v>
      </c>
      <c r="E188" s="205" t="s">
        <v>101</v>
      </c>
      <c r="F188" s="205" t="s">
        <v>101</v>
      </c>
      <c r="G188" s="412" t="s">
        <v>101</v>
      </c>
      <c r="H188" s="205" t="s">
        <v>88</v>
      </c>
      <c r="I188" s="205" t="s">
        <v>101</v>
      </c>
      <c r="J188" s="205" t="s">
        <v>101</v>
      </c>
      <c r="K188" s="205" t="s">
        <v>88</v>
      </c>
      <c r="L188" s="205" t="s">
        <v>101</v>
      </c>
      <c r="M188" s="205" t="s">
        <v>101</v>
      </c>
      <c r="N188" s="55"/>
      <c r="O188" s="55"/>
      <c r="P188" s="55"/>
      <c r="Q188" s="55"/>
      <c r="R188" s="55"/>
      <c r="S188" s="55"/>
      <c r="T188" s="55"/>
      <c r="U188" s="55"/>
      <c r="V188" s="55"/>
      <c r="W188" s="55"/>
      <c r="X188" s="55"/>
      <c r="Y188" s="55"/>
      <c r="Z188" s="55"/>
    </row>
    <row r="189" spans="1:26" ht="15.75" customHeight="1">
      <c r="A189" s="575"/>
      <c r="B189" s="589"/>
      <c r="C189" s="406" t="s">
        <v>215</v>
      </c>
      <c r="D189" s="207" t="s">
        <v>101</v>
      </c>
      <c r="E189" s="205" t="s">
        <v>101</v>
      </c>
      <c r="F189" s="205" t="s">
        <v>101</v>
      </c>
      <c r="G189" s="412" t="s">
        <v>101</v>
      </c>
      <c r="H189" s="205" t="s">
        <v>88</v>
      </c>
      <c r="I189" s="205" t="s">
        <v>101</v>
      </c>
      <c r="J189" s="205" t="s">
        <v>101</v>
      </c>
      <c r="K189" s="205" t="s">
        <v>88</v>
      </c>
      <c r="L189" s="205" t="s">
        <v>101</v>
      </c>
      <c r="M189" s="205" t="s">
        <v>101</v>
      </c>
      <c r="N189" s="55"/>
      <c r="O189" s="55"/>
      <c r="P189" s="55"/>
      <c r="Q189" s="55"/>
      <c r="R189" s="55"/>
      <c r="S189" s="55"/>
      <c r="T189" s="55"/>
      <c r="U189" s="55"/>
      <c r="V189" s="55"/>
      <c r="W189" s="55"/>
      <c r="X189" s="55"/>
      <c r="Y189" s="55"/>
      <c r="Z189" s="55"/>
    </row>
    <row r="190" spans="1:26" ht="15.75" customHeight="1">
      <c r="A190" s="575"/>
      <c r="B190" s="569" t="s">
        <v>598</v>
      </c>
      <c r="C190" s="570"/>
      <c r="D190" s="207" t="s">
        <v>101</v>
      </c>
      <c r="E190" s="205" t="s">
        <v>101</v>
      </c>
      <c r="F190" s="205" t="s">
        <v>101</v>
      </c>
      <c r="G190" s="412" t="s">
        <v>101</v>
      </c>
      <c r="H190" s="205" t="s">
        <v>101</v>
      </c>
      <c r="I190" s="205" t="s">
        <v>101</v>
      </c>
      <c r="J190" s="205" t="s">
        <v>101</v>
      </c>
      <c r="K190" s="205" t="s">
        <v>101</v>
      </c>
      <c r="L190" s="205" t="s">
        <v>109</v>
      </c>
      <c r="M190" s="205" t="s">
        <v>101</v>
      </c>
      <c r="N190" s="55"/>
      <c r="O190" s="55"/>
      <c r="P190" s="55"/>
      <c r="Q190" s="55"/>
      <c r="R190" s="55"/>
      <c r="S190" s="55"/>
      <c r="T190" s="55"/>
      <c r="U190" s="55"/>
      <c r="V190" s="55"/>
      <c r="W190" s="55"/>
      <c r="X190" s="55"/>
      <c r="Y190" s="55"/>
      <c r="Z190" s="55"/>
    </row>
    <row r="191" spans="1:26" ht="15.75" customHeight="1">
      <c r="A191" s="575"/>
      <c r="B191" s="582"/>
      <c r="C191" s="403" t="s">
        <v>599</v>
      </c>
      <c r="D191" s="205" t="s">
        <v>101</v>
      </c>
      <c r="E191" s="205" t="s">
        <v>101</v>
      </c>
      <c r="F191" s="205" t="s">
        <v>101</v>
      </c>
      <c r="G191" s="412" t="s">
        <v>101</v>
      </c>
      <c r="H191" s="205" t="s">
        <v>88</v>
      </c>
      <c r="I191" s="205" t="s">
        <v>101</v>
      </c>
      <c r="J191" s="205" t="s">
        <v>101</v>
      </c>
      <c r="K191" s="205" t="s">
        <v>101</v>
      </c>
      <c r="L191" s="205" t="s">
        <v>109</v>
      </c>
      <c r="M191" s="205" t="s">
        <v>101</v>
      </c>
      <c r="N191" s="55"/>
      <c r="O191" s="55"/>
      <c r="P191" s="55"/>
      <c r="Q191" s="55"/>
      <c r="R191" s="55"/>
      <c r="S191" s="55"/>
      <c r="T191" s="55"/>
      <c r="U191" s="55"/>
      <c r="V191" s="55"/>
      <c r="W191" s="55"/>
      <c r="X191" s="55"/>
      <c r="Y191" s="55"/>
      <c r="Z191" s="55"/>
    </row>
    <row r="192" spans="1:26" ht="15.75" customHeight="1">
      <c r="A192" s="575"/>
      <c r="B192" s="574"/>
      <c r="C192" s="398" t="s">
        <v>600</v>
      </c>
      <c r="D192" s="205" t="s">
        <v>101</v>
      </c>
      <c r="E192" s="205" t="s">
        <v>101</v>
      </c>
      <c r="F192" s="205" t="s">
        <v>101</v>
      </c>
      <c r="G192" s="412" t="s">
        <v>101</v>
      </c>
      <c r="H192" s="205" t="s">
        <v>88</v>
      </c>
      <c r="I192" s="205" t="s">
        <v>101</v>
      </c>
      <c r="J192" s="205" t="s">
        <v>101</v>
      </c>
      <c r="K192" s="205" t="s">
        <v>101</v>
      </c>
      <c r="L192" s="205" t="s">
        <v>109</v>
      </c>
      <c r="M192" s="205" t="s">
        <v>101</v>
      </c>
      <c r="N192" s="55"/>
      <c r="O192" s="55"/>
      <c r="P192" s="55"/>
      <c r="Q192" s="55"/>
      <c r="R192" s="55"/>
      <c r="S192" s="55"/>
      <c r="T192" s="55"/>
      <c r="U192" s="55"/>
      <c r="V192" s="55"/>
      <c r="W192" s="55"/>
      <c r="X192" s="55"/>
      <c r="Y192" s="55"/>
      <c r="Z192" s="55"/>
    </row>
    <row r="193" spans="1:26" ht="15.75" customHeight="1">
      <c r="A193" s="575"/>
      <c r="B193" s="574"/>
      <c r="C193" s="398" t="s">
        <v>601</v>
      </c>
      <c r="D193" s="205" t="s">
        <v>101</v>
      </c>
      <c r="E193" s="205" t="s">
        <v>101</v>
      </c>
      <c r="F193" s="205" t="s">
        <v>101</v>
      </c>
      <c r="G193" s="412" t="s">
        <v>101</v>
      </c>
      <c r="H193" s="205" t="s">
        <v>101</v>
      </c>
      <c r="I193" s="205" t="s">
        <v>101</v>
      </c>
      <c r="J193" s="205" t="s">
        <v>101</v>
      </c>
      <c r="K193" s="205" t="s">
        <v>101</v>
      </c>
      <c r="L193" s="205" t="s">
        <v>109</v>
      </c>
      <c r="M193" s="205" t="s">
        <v>101</v>
      </c>
      <c r="N193" s="55"/>
      <c r="O193" s="55"/>
      <c r="P193" s="55"/>
      <c r="Q193" s="55"/>
      <c r="R193" s="55"/>
      <c r="S193" s="55"/>
      <c r="T193" s="55"/>
      <c r="U193" s="55"/>
      <c r="V193" s="55"/>
      <c r="W193" s="55"/>
      <c r="X193" s="55"/>
      <c r="Y193" s="55"/>
      <c r="Z193" s="55"/>
    </row>
    <row r="194" spans="1:26" ht="15.75" customHeight="1">
      <c r="A194" s="575"/>
      <c r="B194" s="574"/>
      <c r="C194" s="398" t="s">
        <v>602</v>
      </c>
      <c r="D194" s="205" t="s">
        <v>101</v>
      </c>
      <c r="E194" s="205" t="s">
        <v>101</v>
      </c>
      <c r="F194" s="205" t="s">
        <v>101</v>
      </c>
      <c r="G194" s="412" t="s">
        <v>101</v>
      </c>
      <c r="H194" s="205" t="s">
        <v>101</v>
      </c>
      <c r="I194" s="205" t="s">
        <v>101</v>
      </c>
      <c r="J194" s="205" t="s">
        <v>101</v>
      </c>
      <c r="K194" s="205" t="s">
        <v>101</v>
      </c>
      <c r="L194" s="205" t="s">
        <v>109</v>
      </c>
      <c r="M194" s="205" t="s">
        <v>101</v>
      </c>
      <c r="N194" s="55"/>
      <c r="O194" s="55"/>
      <c r="P194" s="55"/>
      <c r="Q194" s="55"/>
      <c r="R194" s="55"/>
      <c r="S194" s="55"/>
      <c r="T194" s="55"/>
      <c r="U194" s="55"/>
      <c r="V194" s="55"/>
      <c r="W194" s="55"/>
      <c r="X194" s="55"/>
      <c r="Y194" s="55"/>
      <c r="Z194" s="55"/>
    </row>
    <row r="195" spans="1:26" ht="16" customHeight="1">
      <c r="A195" s="575"/>
      <c r="B195" s="574"/>
      <c r="C195" s="398" t="s">
        <v>603</v>
      </c>
      <c r="D195" s="205" t="s">
        <v>101</v>
      </c>
      <c r="E195" s="205" t="s">
        <v>101</v>
      </c>
      <c r="F195" s="205" t="s">
        <v>101</v>
      </c>
      <c r="G195" s="412" t="s">
        <v>101</v>
      </c>
      <c r="H195" s="205" t="s">
        <v>88</v>
      </c>
      <c r="I195" s="205" t="s">
        <v>101</v>
      </c>
      <c r="J195" s="205" t="s">
        <v>101</v>
      </c>
      <c r="K195" s="205" t="s">
        <v>101</v>
      </c>
      <c r="L195" s="205" t="s">
        <v>109</v>
      </c>
      <c r="M195" s="205" t="s">
        <v>101</v>
      </c>
      <c r="N195" s="55"/>
      <c r="O195" s="55"/>
      <c r="P195" s="55"/>
      <c r="Q195" s="55"/>
      <c r="R195" s="55"/>
      <c r="S195" s="55"/>
      <c r="T195" s="55"/>
      <c r="U195" s="55"/>
      <c r="V195" s="55"/>
      <c r="W195" s="55"/>
      <c r="X195" s="55"/>
      <c r="Y195" s="55"/>
      <c r="Z195" s="55"/>
    </row>
    <row r="196" spans="1:26" ht="16" customHeight="1">
      <c r="A196" s="575"/>
      <c r="B196" s="573"/>
      <c r="C196" s="347" t="s">
        <v>785</v>
      </c>
      <c r="D196" s="412" t="s">
        <v>101</v>
      </c>
      <c r="E196" s="412" t="s">
        <v>101</v>
      </c>
      <c r="F196" s="412" t="s">
        <v>101</v>
      </c>
      <c r="G196" s="412" t="s">
        <v>101</v>
      </c>
      <c r="H196" s="412" t="s">
        <v>101</v>
      </c>
      <c r="I196" s="412" t="s">
        <v>101</v>
      </c>
      <c r="J196" s="412" t="s">
        <v>101</v>
      </c>
      <c r="K196" s="412" t="s">
        <v>101</v>
      </c>
      <c r="L196" s="412" t="s">
        <v>109</v>
      </c>
      <c r="M196" s="412" t="s">
        <v>109</v>
      </c>
      <c r="N196" s="55"/>
      <c r="O196" s="55"/>
      <c r="P196" s="55"/>
      <c r="Q196" s="55"/>
      <c r="R196" s="55"/>
      <c r="S196" s="55"/>
      <c r="T196" s="55"/>
      <c r="U196" s="55"/>
      <c r="V196" s="55"/>
      <c r="W196" s="55"/>
      <c r="X196" s="55"/>
      <c r="Y196" s="55"/>
      <c r="Z196" s="55"/>
    </row>
    <row r="197" spans="1:26" ht="15.75" customHeight="1">
      <c r="A197" s="575"/>
      <c r="B197" s="573"/>
      <c r="C197" s="395" t="s">
        <v>215</v>
      </c>
      <c r="D197" s="205" t="s">
        <v>101</v>
      </c>
      <c r="E197" s="205" t="s">
        <v>101</v>
      </c>
      <c r="F197" s="205" t="s">
        <v>101</v>
      </c>
      <c r="G197" s="412" t="s">
        <v>101</v>
      </c>
      <c r="H197" s="205" t="s">
        <v>88</v>
      </c>
      <c r="I197" s="205" t="s">
        <v>101</v>
      </c>
      <c r="J197" s="205" t="s">
        <v>101</v>
      </c>
      <c r="K197" s="205" t="s">
        <v>101</v>
      </c>
      <c r="L197" s="205" t="s">
        <v>109</v>
      </c>
      <c r="M197" s="205" t="s">
        <v>101</v>
      </c>
      <c r="N197" s="55"/>
      <c r="O197" s="55"/>
      <c r="P197" s="55"/>
      <c r="Q197" s="55"/>
      <c r="R197" s="55"/>
      <c r="S197" s="55"/>
      <c r="T197" s="55"/>
      <c r="U197" s="55"/>
      <c r="V197" s="55"/>
      <c r="W197" s="55"/>
      <c r="X197" s="55"/>
      <c r="Y197" s="55"/>
      <c r="Z197" s="55"/>
    </row>
    <row r="198" spans="1:26" ht="15.75" customHeight="1">
      <c r="A198" s="575"/>
      <c r="B198" s="569" t="s">
        <v>604</v>
      </c>
      <c r="C198" s="570"/>
      <c r="D198" s="207" t="s">
        <v>101</v>
      </c>
      <c r="E198" s="205" t="s">
        <v>101</v>
      </c>
      <c r="F198" s="205" t="s">
        <v>101</v>
      </c>
      <c r="G198" s="412" t="s">
        <v>101</v>
      </c>
      <c r="H198" s="205" t="s">
        <v>57</v>
      </c>
      <c r="I198" s="205" t="s">
        <v>101</v>
      </c>
      <c r="J198" s="205" t="s">
        <v>101</v>
      </c>
      <c r="K198" s="205" t="s">
        <v>101</v>
      </c>
      <c r="L198" s="205" t="s">
        <v>109</v>
      </c>
      <c r="M198" s="205" t="s">
        <v>101</v>
      </c>
      <c r="N198" s="55"/>
      <c r="O198" s="55"/>
      <c r="P198" s="55"/>
      <c r="Q198" s="55"/>
      <c r="R198" s="55"/>
      <c r="S198" s="55"/>
      <c r="T198" s="55"/>
      <c r="U198" s="55"/>
      <c r="V198" s="55"/>
      <c r="W198" s="55"/>
      <c r="X198" s="55"/>
      <c r="Y198" s="55"/>
      <c r="Z198" s="55"/>
    </row>
    <row r="199" spans="1:26" ht="15.75" customHeight="1">
      <c r="A199" s="575"/>
      <c r="B199" s="583"/>
      <c r="C199" s="403" t="s">
        <v>605</v>
      </c>
      <c r="D199" s="205" t="s">
        <v>101</v>
      </c>
      <c r="E199" s="205" t="s">
        <v>101</v>
      </c>
      <c r="F199" s="205" t="s">
        <v>101</v>
      </c>
      <c r="G199" s="412" t="s">
        <v>101</v>
      </c>
      <c r="H199" s="205" t="s">
        <v>57</v>
      </c>
      <c r="I199" s="205" t="s">
        <v>101</v>
      </c>
      <c r="J199" s="205" t="s">
        <v>101</v>
      </c>
      <c r="K199" s="205" t="s">
        <v>101</v>
      </c>
      <c r="L199" s="205" t="s">
        <v>109</v>
      </c>
      <c r="M199" s="205" t="s">
        <v>101</v>
      </c>
      <c r="N199" s="55"/>
      <c r="O199" s="55"/>
      <c r="P199" s="55"/>
      <c r="Q199" s="55"/>
      <c r="R199" s="55"/>
      <c r="S199" s="55"/>
      <c r="T199" s="55"/>
      <c r="U199" s="55"/>
      <c r="V199" s="55"/>
      <c r="W199" s="55"/>
      <c r="X199" s="55"/>
      <c r="Y199" s="55"/>
      <c r="Z199" s="55"/>
    </row>
    <row r="200" spans="1:26" ht="16" customHeight="1">
      <c r="A200" s="575"/>
      <c r="B200" s="584"/>
      <c r="C200" s="398" t="s">
        <v>606</v>
      </c>
      <c r="D200" s="205" t="s">
        <v>101</v>
      </c>
      <c r="E200" s="205" t="s">
        <v>101</v>
      </c>
      <c r="F200" s="205" t="s">
        <v>101</v>
      </c>
      <c r="G200" s="412" t="s">
        <v>101</v>
      </c>
      <c r="H200" s="205" t="s">
        <v>57</v>
      </c>
      <c r="I200" s="205" t="s">
        <v>101</v>
      </c>
      <c r="J200" s="205" t="s">
        <v>101</v>
      </c>
      <c r="K200" s="205" t="s">
        <v>101</v>
      </c>
      <c r="L200" s="205" t="s">
        <v>109</v>
      </c>
      <c r="M200" s="205" t="s">
        <v>101</v>
      </c>
      <c r="N200" s="55"/>
      <c r="O200" s="55"/>
      <c r="P200" s="55"/>
      <c r="Q200" s="55"/>
      <c r="R200" s="55"/>
      <c r="S200" s="55"/>
      <c r="T200" s="55"/>
      <c r="U200" s="55"/>
      <c r="V200" s="55"/>
      <c r="W200" s="55"/>
      <c r="X200" s="55"/>
      <c r="Y200" s="55"/>
      <c r="Z200" s="55"/>
    </row>
    <row r="201" spans="1:26" ht="16" customHeight="1">
      <c r="A201" s="575"/>
      <c r="B201" s="584"/>
      <c r="C201" s="398" t="s">
        <v>607</v>
      </c>
      <c r="D201" s="205" t="s">
        <v>101</v>
      </c>
      <c r="E201" s="205" t="s">
        <v>101</v>
      </c>
      <c r="F201" s="205" t="s">
        <v>101</v>
      </c>
      <c r="G201" s="412" t="s">
        <v>101</v>
      </c>
      <c r="H201" s="205" t="s">
        <v>57</v>
      </c>
      <c r="I201" s="205" t="s">
        <v>101</v>
      </c>
      <c r="J201" s="205" t="s">
        <v>101</v>
      </c>
      <c r="K201" s="205" t="s">
        <v>101</v>
      </c>
      <c r="L201" s="205" t="s">
        <v>109</v>
      </c>
      <c r="M201" s="205" t="s">
        <v>101</v>
      </c>
      <c r="N201" s="55"/>
      <c r="O201" s="55"/>
      <c r="P201" s="55"/>
      <c r="Q201" s="55"/>
      <c r="R201" s="55"/>
      <c r="S201" s="55"/>
      <c r="T201" s="55"/>
      <c r="U201" s="55"/>
      <c r="V201" s="55"/>
      <c r="W201" s="55"/>
      <c r="X201" s="55"/>
      <c r="Y201" s="55"/>
      <c r="Z201" s="55"/>
    </row>
    <row r="202" spans="1:26" ht="15.75" customHeight="1">
      <c r="A202" s="575"/>
      <c r="B202" s="584"/>
      <c r="C202" s="398" t="s">
        <v>608</v>
      </c>
      <c r="D202" s="352" t="s">
        <v>101</v>
      </c>
      <c r="E202" s="352" t="s">
        <v>101</v>
      </c>
      <c r="F202" s="352" t="s">
        <v>101</v>
      </c>
      <c r="G202" s="412" t="s">
        <v>101</v>
      </c>
      <c r="H202" s="352" t="s">
        <v>57</v>
      </c>
      <c r="I202" s="352" t="s">
        <v>101</v>
      </c>
      <c r="J202" s="352" t="s">
        <v>101</v>
      </c>
      <c r="K202" s="352" t="s">
        <v>101</v>
      </c>
      <c r="L202" s="352" t="s">
        <v>109</v>
      </c>
      <c r="M202" s="352" t="s">
        <v>101</v>
      </c>
      <c r="N202" s="55"/>
      <c r="O202" s="55"/>
      <c r="P202" s="55"/>
      <c r="Q202" s="55"/>
      <c r="R202" s="55"/>
      <c r="S202" s="55"/>
      <c r="T202" s="55"/>
      <c r="U202" s="55"/>
      <c r="V202" s="55"/>
      <c r="W202" s="55"/>
      <c r="X202" s="55"/>
      <c r="Y202" s="55"/>
      <c r="Z202" s="55"/>
    </row>
    <row r="203" spans="1:26" ht="15.75" customHeight="1">
      <c r="A203" s="575"/>
      <c r="B203" s="585"/>
      <c r="C203" s="395" t="s">
        <v>215</v>
      </c>
      <c r="D203" s="352" t="s">
        <v>101</v>
      </c>
      <c r="E203" s="352" t="s">
        <v>101</v>
      </c>
      <c r="F203" s="352" t="s">
        <v>101</v>
      </c>
      <c r="G203" s="412" t="s">
        <v>101</v>
      </c>
      <c r="H203" s="352" t="s">
        <v>57</v>
      </c>
      <c r="I203" s="352" t="s">
        <v>101</v>
      </c>
      <c r="J203" s="352" t="s">
        <v>101</v>
      </c>
      <c r="K203" s="352" t="s">
        <v>101</v>
      </c>
      <c r="L203" s="352" t="s">
        <v>109</v>
      </c>
      <c r="M203" s="352" t="s">
        <v>101</v>
      </c>
      <c r="N203" s="55"/>
      <c r="O203" s="55"/>
      <c r="P203" s="55"/>
      <c r="Q203" s="55"/>
      <c r="R203" s="55"/>
      <c r="S203" s="55"/>
      <c r="T203" s="55"/>
      <c r="U203" s="55"/>
      <c r="V203" s="55"/>
      <c r="W203" s="55"/>
      <c r="X203" s="55"/>
      <c r="Y203" s="55"/>
      <c r="Z203" s="55"/>
    </row>
    <row r="204" spans="1:26" ht="15.75" customHeight="1">
      <c r="A204" s="575"/>
      <c r="B204" s="586" t="s">
        <v>783</v>
      </c>
      <c r="C204" s="587"/>
      <c r="D204" s="412" t="s">
        <v>109</v>
      </c>
      <c r="E204" s="412" t="s">
        <v>101</v>
      </c>
      <c r="F204" s="412" t="s">
        <v>101</v>
      </c>
      <c r="G204" s="412" t="s">
        <v>101</v>
      </c>
      <c r="H204" s="412" t="s">
        <v>88</v>
      </c>
      <c r="I204" s="412" t="s">
        <v>101</v>
      </c>
      <c r="J204" s="412" t="s">
        <v>101</v>
      </c>
      <c r="K204" s="412" t="s">
        <v>88</v>
      </c>
      <c r="L204" s="412" t="s">
        <v>101</v>
      </c>
      <c r="M204" s="412" t="s">
        <v>101</v>
      </c>
      <c r="N204" s="55"/>
      <c r="O204" s="55"/>
      <c r="P204" s="55"/>
      <c r="Q204" s="55"/>
      <c r="R204" s="55"/>
      <c r="S204" s="55"/>
      <c r="T204" s="55"/>
      <c r="U204" s="55"/>
      <c r="V204" s="55"/>
      <c r="W204" s="55"/>
      <c r="X204" s="55"/>
      <c r="Y204" s="55"/>
      <c r="Z204" s="55"/>
    </row>
    <row r="205" spans="1:26" ht="15.75" customHeight="1">
      <c r="A205" s="575"/>
      <c r="B205" s="590"/>
      <c r="C205" s="351" t="s">
        <v>716</v>
      </c>
      <c r="D205" s="353" t="s">
        <v>109</v>
      </c>
      <c r="E205" s="352" t="s">
        <v>101</v>
      </c>
      <c r="F205" s="352" t="s">
        <v>101</v>
      </c>
      <c r="G205" s="412" t="s">
        <v>101</v>
      </c>
      <c r="H205" s="352" t="s">
        <v>88</v>
      </c>
      <c r="I205" s="352" t="s">
        <v>101</v>
      </c>
      <c r="J205" s="352" t="s">
        <v>101</v>
      </c>
      <c r="K205" s="352" t="s">
        <v>88</v>
      </c>
      <c r="L205" s="352" t="s">
        <v>101</v>
      </c>
      <c r="M205" s="352" t="s">
        <v>101</v>
      </c>
      <c r="N205" s="55"/>
      <c r="O205" s="55"/>
      <c r="P205" s="55"/>
      <c r="Q205" s="55"/>
      <c r="R205" s="55"/>
      <c r="S205" s="55"/>
      <c r="T205" s="55"/>
      <c r="U205" s="55"/>
      <c r="V205" s="55"/>
      <c r="W205" s="55"/>
      <c r="X205" s="55"/>
      <c r="Y205" s="55"/>
      <c r="Z205" s="55"/>
    </row>
    <row r="206" spans="1:26" ht="15.75" customHeight="1">
      <c r="A206" s="575"/>
      <c r="B206" s="590"/>
      <c r="C206" s="351" t="s">
        <v>727</v>
      </c>
      <c r="D206" s="353" t="s">
        <v>109</v>
      </c>
      <c r="E206" s="352" t="s">
        <v>101</v>
      </c>
      <c r="F206" s="352" t="s">
        <v>101</v>
      </c>
      <c r="G206" s="412" t="s">
        <v>101</v>
      </c>
      <c r="H206" s="352" t="s">
        <v>88</v>
      </c>
      <c r="I206" s="352" t="s">
        <v>101</v>
      </c>
      <c r="J206" s="352" t="s">
        <v>101</v>
      </c>
      <c r="K206" s="352" t="s">
        <v>88</v>
      </c>
      <c r="L206" s="352" t="s">
        <v>101</v>
      </c>
      <c r="M206" s="352" t="s">
        <v>101</v>
      </c>
      <c r="N206" s="55"/>
      <c r="O206" s="55"/>
      <c r="P206" s="55"/>
      <c r="Q206" s="55"/>
      <c r="R206" s="55"/>
      <c r="S206" s="55"/>
      <c r="T206" s="55"/>
      <c r="U206" s="55"/>
      <c r="V206" s="55"/>
      <c r="W206" s="55"/>
      <c r="X206" s="55"/>
      <c r="Y206" s="55"/>
      <c r="Z206" s="55"/>
    </row>
    <row r="207" spans="1:26" ht="15.75" customHeight="1">
      <c r="A207" s="575"/>
      <c r="B207" s="590"/>
      <c r="C207" s="351" t="s">
        <v>728</v>
      </c>
      <c r="D207" s="207" t="s">
        <v>109</v>
      </c>
      <c r="E207" s="205" t="s">
        <v>101</v>
      </c>
      <c r="F207" s="205" t="s">
        <v>101</v>
      </c>
      <c r="G207" s="412" t="s">
        <v>101</v>
      </c>
      <c r="H207" s="205" t="s">
        <v>88</v>
      </c>
      <c r="I207" s="205" t="s">
        <v>101</v>
      </c>
      <c r="J207" s="205" t="s">
        <v>101</v>
      </c>
      <c r="K207" s="205" t="s">
        <v>88</v>
      </c>
      <c r="L207" s="205" t="s">
        <v>101</v>
      </c>
      <c r="M207" s="205" t="s">
        <v>101</v>
      </c>
      <c r="N207" s="55"/>
      <c r="O207" s="55"/>
      <c r="P207" s="55"/>
      <c r="Q207" s="55"/>
      <c r="R207" s="55"/>
      <c r="S207" s="55"/>
      <c r="T207" s="55"/>
      <c r="U207" s="55"/>
      <c r="V207" s="55"/>
      <c r="W207" s="55"/>
      <c r="X207" s="55"/>
      <c r="Y207" s="55"/>
      <c r="Z207" s="55"/>
    </row>
    <row r="208" spans="1:26" ht="15.75" customHeight="1">
      <c r="A208" s="575"/>
      <c r="B208" s="591"/>
      <c r="C208" s="351" t="s">
        <v>729</v>
      </c>
      <c r="D208" s="207" t="s">
        <v>109</v>
      </c>
      <c r="E208" s="205" t="s">
        <v>101</v>
      </c>
      <c r="F208" s="205" t="s">
        <v>101</v>
      </c>
      <c r="G208" s="412" t="s">
        <v>101</v>
      </c>
      <c r="H208" s="205" t="s">
        <v>88</v>
      </c>
      <c r="I208" s="205" t="s">
        <v>101</v>
      </c>
      <c r="J208" s="205" t="s">
        <v>101</v>
      </c>
      <c r="K208" s="205" t="s">
        <v>88</v>
      </c>
      <c r="L208" s="205" t="s">
        <v>101</v>
      </c>
      <c r="M208" s="205" t="s">
        <v>101</v>
      </c>
      <c r="N208" s="55"/>
      <c r="O208" s="55"/>
      <c r="P208" s="55"/>
      <c r="Q208" s="55"/>
      <c r="R208" s="55"/>
      <c r="S208" s="55"/>
      <c r="T208" s="55"/>
      <c r="U208" s="55"/>
      <c r="V208" s="55"/>
      <c r="W208" s="55"/>
      <c r="X208" s="55"/>
      <c r="Y208" s="55"/>
      <c r="Z208" s="55"/>
    </row>
    <row r="209" spans="1:26" ht="15.75" customHeight="1">
      <c r="A209" s="575"/>
      <c r="B209" s="569" t="s">
        <v>609</v>
      </c>
      <c r="C209" s="570"/>
      <c r="D209" s="353" t="s">
        <v>109</v>
      </c>
      <c r="E209" s="352" t="s">
        <v>101</v>
      </c>
      <c r="F209" s="352" t="s">
        <v>101</v>
      </c>
      <c r="G209" s="412" t="s">
        <v>101</v>
      </c>
      <c r="H209" s="352" t="s">
        <v>88</v>
      </c>
      <c r="I209" s="352" t="s">
        <v>101</v>
      </c>
      <c r="J209" s="352" t="s">
        <v>101</v>
      </c>
      <c r="K209" s="352" t="s">
        <v>88</v>
      </c>
      <c r="L209" s="352" t="s">
        <v>101</v>
      </c>
      <c r="M209" s="352" t="s">
        <v>101</v>
      </c>
      <c r="N209" s="55"/>
      <c r="O209" s="55"/>
      <c r="P209" s="55"/>
      <c r="Q209" s="55"/>
      <c r="R209" s="55"/>
      <c r="S209" s="55"/>
      <c r="T209" s="55"/>
      <c r="U209" s="55"/>
      <c r="V209" s="55"/>
      <c r="W209" s="55"/>
      <c r="X209" s="55"/>
      <c r="Y209" s="55"/>
      <c r="Z209" s="55"/>
    </row>
    <row r="210" spans="1:26" ht="15.75" customHeight="1">
      <c r="A210" s="575"/>
      <c r="B210" s="577"/>
      <c r="C210" s="396" t="s">
        <v>725</v>
      </c>
      <c r="D210" s="353" t="s">
        <v>88</v>
      </c>
      <c r="E210" s="352" t="s">
        <v>109</v>
      </c>
      <c r="F210" s="352" t="s">
        <v>101</v>
      </c>
      <c r="G210" s="412" t="s">
        <v>101</v>
      </c>
      <c r="H210" s="352" t="s">
        <v>101</v>
      </c>
      <c r="I210" s="352" t="s">
        <v>101</v>
      </c>
      <c r="J210" s="352" t="s">
        <v>88</v>
      </c>
      <c r="K210" s="352" t="s">
        <v>88</v>
      </c>
      <c r="L210" s="352" t="s">
        <v>101</v>
      </c>
      <c r="M210" s="352" t="s">
        <v>101</v>
      </c>
      <c r="N210" s="55"/>
      <c r="O210" s="55"/>
      <c r="P210" s="55"/>
      <c r="Q210" s="55"/>
      <c r="R210" s="55"/>
      <c r="S210" s="55"/>
      <c r="T210" s="55"/>
      <c r="U210" s="55"/>
      <c r="V210" s="55"/>
      <c r="W210" s="55"/>
      <c r="X210" s="55"/>
      <c r="Y210" s="55"/>
      <c r="Z210" s="55"/>
    </row>
    <row r="211" spans="1:26" ht="15.75" customHeight="1">
      <c r="A211" s="575"/>
      <c r="B211" s="578"/>
      <c r="C211" s="399" t="s">
        <v>610</v>
      </c>
      <c r="D211" s="205" t="s">
        <v>101</v>
      </c>
      <c r="E211" s="205" t="s">
        <v>101</v>
      </c>
      <c r="F211" s="205" t="s">
        <v>101</v>
      </c>
      <c r="G211" s="412" t="s">
        <v>101</v>
      </c>
      <c r="H211" s="205" t="s">
        <v>88</v>
      </c>
      <c r="I211" s="205" t="s">
        <v>101</v>
      </c>
      <c r="J211" s="205" t="s">
        <v>101</v>
      </c>
      <c r="K211" s="205" t="s">
        <v>88</v>
      </c>
      <c r="L211" s="205" t="s">
        <v>101</v>
      </c>
      <c r="M211" s="205" t="s">
        <v>101</v>
      </c>
      <c r="N211" s="55"/>
      <c r="O211" s="55"/>
      <c r="P211" s="55"/>
      <c r="Q211" s="55"/>
      <c r="R211" s="55"/>
      <c r="S211" s="55"/>
      <c r="T211" s="55"/>
      <c r="U211" s="55"/>
      <c r="V211" s="55"/>
      <c r="W211" s="55"/>
      <c r="X211" s="55"/>
      <c r="Y211" s="55"/>
      <c r="Z211" s="55"/>
    </row>
    <row r="212" spans="1:26" ht="15.75" customHeight="1">
      <c r="A212" s="575"/>
      <c r="B212" s="578"/>
      <c r="C212" s="399" t="s">
        <v>726</v>
      </c>
      <c r="D212" s="205" t="s">
        <v>101</v>
      </c>
      <c r="E212" s="205" t="s">
        <v>101</v>
      </c>
      <c r="F212" s="205" t="s">
        <v>101</v>
      </c>
      <c r="G212" s="412" t="s">
        <v>101</v>
      </c>
      <c r="H212" s="205" t="s">
        <v>88</v>
      </c>
      <c r="I212" s="205" t="s">
        <v>101</v>
      </c>
      <c r="J212" s="205" t="s">
        <v>101</v>
      </c>
      <c r="K212" s="205" t="s">
        <v>88</v>
      </c>
      <c r="L212" s="205" t="s">
        <v>101</v>
      </c>
      <c r="M212" s="205" t="s">
        <v>101</v>
      </c>
      <c r="N212" s="55"/>
      <c r="O212" s="55"/>
      <c r="P212" s="55"/>
      <c r="Q212" s="55"/>
      <c r="R212" s="55"/>
      <c r="S212" s="55"/>
      <c r="T212" s="55"/>
      <c r="U212" s="55"/>
      <c r="V212" s="55"/>
      <c r="W212" s="55"/>
      <c r="X212" s="55"/>
      <c r="Y212" s="55"/>
      <c r="Z212" s="55"/>
    </row>
    <row r="213" spans="1:26" ht="15.75" customHeight="1">
      <c r="A213" s="575"/>
      <c r="B213" s="578"/>
      <c r="C213" s="398" t="s">
        <v>715</v>
      </c>
      <c r="D213" s="205" t="s">
        <v>88</v>
      </c>
      <c r="E213" s="205" t="s">
        <v>101</v>
      </c>
      <c r="F213" s="205" t="s">
        <v>101</v>
      </c>
      <c r="G213" s="412" t="s">
        <v>101</v>
      </c>
      <c r="H213" s="205" t="s">
        <v>101</v>
      </c>
      <c r="I213" s="205" t="s">
        <v>101</v>
      </c>
      <c r="J213" s="205" t="s">
        <v>88</v>
      </c>
      <c r="K213" s="205" t="s">
        <v>88</v>
      </c>
      <c r="L213" s="205" t="s">
        <v>101</v>
      </c>
      <c r="M213" s="205" t="s">
        <v>101</v>
      </c>
      <c r="N213" s="55"/>
      <c r="O213" s="55"/>
      <c r="P213" s="55"/>
      <c r="Q213" s="55"/>
      <c r="R213" s="55"/>
      <c r="S213" s="55"/>
      <c r="T213" s="55"/>
      <c r="U213" s="55"/>
      <c r="V213" s="55"/>
      <c r="W213" s="55"/>
      <c r="X213" s="55"/>
      <c r="Y213" s="55"/>
      <c r="Z213" s="55"/>
    </row>
    <row r="214" spans="1:26" ht="15.75" customHeight="1">
      <c r="A214" s="575"/>
      <c r="B214" s="579"/>
      <c r="C214" s="399" t="s">
        <v>215</v>
      </c>
      <c r="D214" s="205" t="s">
        <v>109</v>
      </c>
      <c r="E214" s="205" t="s">
        <v>101</v>
      </c>
      <c r="F214" s="205" t="s">
        <v>101</v>
      </c>
      <c r="G214" s="412" t="s">
        <v>101</v>
      </c>
      <c r="H214" s="205" t="s">
        <v>88</v>
      </c>
      <c r="I214" s="205" t="s">
        <v>101</v>
      </c>
      <c r="J214" s="205" t="s">
        <v>101</v>
      </c>
      <c r="K214" s="205" t="s">
        <v>88</v>
      </c>
      <c r="L214" s="205" t="s">
        <v>101</v>
      </c>
      <c r="M214" s="205" t="s">
        <v>101</v>
      </c>
      <c r="N214" s="55"/>
      <c r="O214" s="55"/>
      <c r="P214" s="55"/>
      <c r="Q214" s="55"/>
      <c r="R214" s="55"/>
      <c r="S214" s="55"/>
      <c r="T214" s="55"/>
      <c r="U214" s="55"/>
      <c r="V214" s="55"/>
      <c r="W214" s="55"/>
      <c r="X214" s="55"/>
      <c r="Y214" s="55"/>
      <c r="Z214" s="55"/>
    </row>
    <row r="215" spans="1:26" ht="15.75" customHeight="1">
      <c r="A215" s="576"/>
      <c r="B215" s="580" t="s">
        <v>215</v>
      </c>
      <c r="C215" s="581"/>
      <c r="D215" s="205" t="s">
        <v>101</v>
      </c>
      <c r="E215" s="205" t="s">
        <v>101</v>
      </c>
      <c r="F215" s="205" t="s">
        <v>101</v>
      </c>
      <c r="G215" s="412" t="s">
        <v>101</v>
      </c>
      <c r="H215" s="205" t="s">
        <v>88</v>
      </c>
      <c r="I215" s="205" t="s">
        <v>101</v>
      </c>
      <c r="J215" s="205" t="s">
        <v>101</v>
      </c>
      <c r="K215" s="205" t="s">
        <v>88</v>
      </c>
      <c r="L215" s="205" t="s">
        <v>101</v>
      </c>
      <c r="M215" s="205" t="s">
        <v>101</v>
      </c>
      <c r="N215" s="55"/>
      <c r="O215" s="55"/>
      <c r="P215" s="55"/>
      <c r="Q215" s="55"/>
      <c r="R215" s="55"/>
      <c r="S215" s="55"/>
      <c r="T215" s="55"/>
      <c r="U215" s="55"/>
      <c r="V215" s="55"/>
      <c r="W215" s="55"/>
      <c r="X215" s="55"/>
      <c r="Y215" s="55"/>
      <c r="Z215" s="55"/>
    </row>
    <row r="216" spans="1:26" ht="15.75" customHeight="1">
      <c r="A216" s="55"/>
      <c r="B216" s="55"/>
      <c r="C216" s="410"/>
      <c r="D216" s="55"/>
      <c r="E216" s="55"/>
      <c r="F216" s="55"/>
      <c r="G216" s="55"/>
      <c r="H216" s="55"/>
      <c r="I216" s="55"/>
      <c r="J216" s="55"/>
      <c r="K216" s="55"/>
      <c r="L216" s="55"/>
      <c r="M216" s="55"/>
      <c r="N216" s="497" t="s">
        <v>745</v>
      </c>
      <c r="O216" s="55"/>
      <c r="P216" s="55"/>
      <c r="Q216" s="55"/>
      <c r="R216" s="55"/>
      <c r="S216" s="55"/>
      <c r="T216" s="55"/>
      <c r="U216" s="55"/>
      <c r="V216" s="55"/>
      <c r="W216" s="55"/>
      <c r="X216" s="55"/>
      <c r="Y216" s="55"/>
      <c r="Z216" s="55"/>
    </row>
    <row r="217" spans="1:26" ht="15.75" hidden="1" customHeight="1">
      <c r="A217" s="55"/>
      <c r="B217" s="55"/>
      <c r="C217" s="395"/>
      <c r="D217" s="331"/>
      <c r="E217" s="331"/>
      <c r="F217" s="331"/>
      <c r="G217" s="331"/>
      <c r="H217" s="331"/>
      <c r="I217" s="331"/>
      <c r="J217" s="331"/>
      <c r="K217" s="331"/>
      <c r="L217" s="331"/>
      <c r="M217" s="331"/>
      <c r="N217" s="55"/>
      <c r="O217" s="55"/>
      <c r="P217" s="55"/>
      <c r="Q217" s="55"/>
      <c r="R217" s="55"/>
      <c r="S217" s="55"/>
      <c r="T217" s="55"/>
      <c r="U217" s="55"/>
      <c r="V217" s="55"/>
      <c r="W217" s="55"/>
      <c r="X217" s="55"/>
      <c r="Y217" s="55"/>
      <c r="Z217" s="55"/>
    </row>
    <row r="218" spans="1:26" ht="15.75" hidden="1" customHeight="1">
      <c r="A218" s="55"/>
      <c r="B218" s="55"/>
      <c r="C218" s="395"/>
      <c r="D218" s="331"/>
      <c r="E218" s="331"/>
      <c r="F218" s="331"/>
      <c r="G218" s="331"/>
      <c r="H218" s="331"/>
      <c r="I218" s="331"/>
      <c r="J218" s="331"/>
      <c r="K218" s="331"/>
      <c r="L218" s="331"/>
      <c r="M218" s="331"/>
      <c r="N218" s="55"/>
      <c r="O218" s="55"/>
      <c r="P218" s="55"/>
      <c r="Q218" s="55"/>
      <c r="R218" s="55"/>
      <c r="S218" s="55"/>
      <c r="T218" s="55"/>
      <c r="U218" s="55"/>
      <c r="V218" s="55"/>
      <c r="W218" s="55"/>
      <c r="X218" s="55"/>
      <c r="Y218" s="55"/>
      <c r="Z218" s="55"/>
    </row>
    <row r="219" spans="1:26" ht="15.75" hidden="1" customHeight="1">
      <c r="A219" s="55"/>
      <c r="B219" s="55"/>
      <c r="C219" s="411"/>
      <c r="D219" s="332"/>
      <c r="E219" s="332"/>
      <c r="F219" s="332"/>
      <c r="G219" s="332"/>
      <c r="H219" s="332"/>
      <c r="I219" s="332"/>
      <c r="J219" s="332"/>
      <c r="K219" s="332"/>
      <c r="L219" s="332"/>
      <c r="M219" s="332"/>
      <c r="N219" s="55"/>
      <c r="O219" s="55"/>
      <c r="P219" s="55"/>
      <c r="Q219" s="55"/>
      <c r="R219" s="55"/>
      <c r="S219" s="55"/>
      <c r="T219" s="55"/>
      <c r="U219" s="55"/>
      <c r="V219" s="55"/>
      <c r="W219" s="55"/>
      <c r="X219" s="55"/>
      <c r="Y219" s="55"/>
      <c r="Z219" s="55"/>
    </row>
    <row r="220" spans="1:26" ht="15.75" hidden="1" customHeight="1">
      <c r="A220" s="55"/>
      <c r="B220" s="55"/>
      <c r="C220" s="411"/>
      <c r="D220" s="332"/>
      <c r="E220" s="332"/>
      <c r="F220" s="332"/>
      <c r="G220" s="332"/>
      <c r="H220" s="332"/>
      <c r="I220" s="332"/>
      <c r="J220" s="332"/>
      <c r="K220" s="332"/>
      <c r="L220" s="332"/>
      <c r="M220" s="332"/>
      <c r="N220" s="55"/>
      <c r="O220" s="55"/>
      <c r="P220" s="55"/>
      <c r="Q220" s="55"/>
      <c r="R220" s="55"/>
      <c r="S220" s="55"/>
      <c r="T220" s="55"/>
      <c r="U220" s="55"/>
      <c r="V220" s="55"/>
      <c r="W220" s="55"/>
      <c r="X220" s="55"/>
      <c r="Y220" s="55"/>
      <c r="Z220" s="55"/>
    </row>
    <row r="221" spans="1:26" ht="15.75" hidden="1" customHeight="1">
      <c r="A221" s="55"/>
      <c r="B221" s="55"/>
      <c r="C221" s="410"/>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hidden="1" customHeight="1">
      <c r="A222" s="55"/>
      <c r="B222" s="55"/>
      <c r="C222" s="410"/>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hidden="1" customHeight="1">
      <c r="A223" s="55"/>
      <c r="B223" s="55"/>
      <c r="C223" s="410"/>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hidden="1" customHeight="1">
      <c r="A224" s="55"/>
      <c r="B224" s="55"/>
      <c r="C224" s="410"/>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hidden="1" customHeight="1">
      <c r="A225" s="55"/>
      <c r="B225" s="55"/>
      <c r="C225" s="410"/>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hidden="1" customHeight="1">
      <c r="A226" s="55"/>
      <c r="B226" s="55"/>
      <c r="C226" s="410"/>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hidden="1" customHeight="1">
      <c r="A227" s="55"/>
      <c r="B227" s="55"/>
      <c r="C227" s="410"/>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hidden="1" customHeight="1">
      <c r="A228" s="55"/>
      <c r="B228" s="55"/>
      <c r="C228" s="410"/>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hidden="1" customHeight="1">
      <c r="A229" s="55"/>
      <c r="B229" s="55"/>
      <c r="C229" s="410"/>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hidden="1" customHeight="1">
      <c r="A230" s="55"/>
      <c r="B230" s="55"/>
      <c r="C230" s="410"/>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hidden="1" customHeight="1">
      <c r="A231" s="55"/>
      <c r="B231" s="55"/>
      <c r="C231" s="410"/>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hidden="1" customHeight="1">
      <c r="A232" s="55"/>
      <c r="B232" s="55"/>
      <c r="C232" s="410"/>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hidden="1" customHeight="1">
      <c r="A233" s="55"/>
      <c r="B233" s="55"/>
      <c r="C233" s="410"/>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hidden="1" customHeight="1">
      <c r="A234" s="55"/>
      <c r="B234" s="55"/>
      <c r="C234" s="410"/>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hidden="1" customHeight="1">
      <c r="A235" s="55"/>
      <c r="B235" s="55"/>
      <c r="C235" s="410"/>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hidden="1" customHeight="1">
      <c r="A236" s="55"/>
      <c r="B236" s="55"/>
      <c r="C236" s="410"/>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hidden="1" customHeight="1">
      <c r="A237" s="55"/>
      <c r="B237" s="55"/>
      <c r="C237" s="410"/>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hidden="1" customHeight="1">
      <c r="A238" s="55"/>
      <c r="B238" s="55"/>
      <c r="C238" s="410"/>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hidden="1" customHeight="1">
      <c r="A239" s="55"/>
      <c r="B239" s="55"/>
      <c r="C239" s="410"/>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hidden="1" customHeight="1">
      <c r="A240" s="55"/>
      <c r="B240" s="55"/>
      <c r="C240" s="410"/>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hidden="1" customHeight="1">
      <c r="A241" s="55"/>
      <c r="B241" s="55"/>
      <c r="C241" s="410"/>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hidden="1" customHeight="1">
      <c r="A242" s="55"/>
      <c r="B242" s="55"/>
      <c r="C242" s="410"/>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hidden="1" customHeight="1">
      <c r="A243" s="55"/>
      <c r="B243" s="55"/>
      <c r="C243" s="410"/>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hidden="1" customHeight="1">
      <c r="A244" s="55"/>
      <c r="B244" s="55"/>
      <c r="C244" s="410"/>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hidden="1" customHeight="1">
      <c r="A245" s="55"/>
      <c r="B245" s="55"/>
      <c r="C245" s="410"/>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hidden="1" customHeight="1">
      <c r="A246" s="55"/>
      <c r="B246" s="55"/>
      <c r="C246" s="410"/>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hidden="1" customHeight="1">
      <c r="A247" s="55"/>
      <c r="B247" s="55"/>
      <c r="C247" s="410"/>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hidden="1" customHeight="1">
      <c r="A248" s="55"/>
      <c r="B248" s="55"/>
      <c r="C248" s="410"/>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hidden="1" customHeight="1">
      <c r="A249" s="55"/>
      <c r="B249" s="55"/>
      <c r="C249" s="410"/>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hidden="1" customHeight="1">
      <c r="A250" s="55"/>
      <c r="B250" s="55"/>
      <c r="C250" s="410"/>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hidden="1" customHeight="1">
      <c r="A251" s="55"/>
      <c r="B251" s="55"/>
      <c r="C251" s="410"/>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hidden="1" customHeight="1">
      <c r="A252" s="55"/>
      <c r="B252" s="55"/>
      <c r="C252" s="410"/>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hidden="1" customHeight="1">
      <c r="A253" s="55"/>
      <c r="B253" s="55"/>
      <c r="C253" s="410"/>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hidden="1" customHeight="1">
      <c r="A254" s="55"/>
      <c r="B254" s="55"/>
      <c r="C254" s="410"/>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hidden="1" customHeight="1">
      <c r="A255" s="55"/>
      <c r="B255" s="55"/>
      <c r="C255" s="410"/>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hidden="1" customHeight="1">
      <c r="A256" s="55"/>
      <c r="B256" s="55"/>
      <c r="C256" s="410"/>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hidden="1" customHeight="1">
      <c r="A257" s="55"/>
      <c r="B257" s="55"/>
      <c r="C257" s="410"/>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hidden="1" customHeight="1">
      <c r="A258" s="55"/>
      <c r="B258" s="55"/>
      <c r="C258" s="410"/>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hidden="1" customHeight="1">
      <c r="A259" s="55"/>
      <c r="B259" s="55"/>
      <c r="C259" s="410"/>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hidden="1" customHeight="1">
      <c r="A260" s="55"/>
      <c r="B260" s="55"/>
      <c r="C260" s="410"/>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hidden="1" customHeight="1">
      <c r="A261" s="55"/>
      <c r="B261" s="55"/>
      <c r="C261" s="410"/>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hidden="1" customHeight="1">
      <c r="A262" s="55"/>
      <c r="B262" s="55"/>
      <c r="C262" s="410"/>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hidden="1" customHeight="1">
      <c r="A263" s="55"/>
      <c r="B263" s="55"/>
      <c r="C263" s="410"/>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hidden="1" customHeight="1">
      <c r="A264" s="55"/>
      <c r="B264" s="55"/>
      <c r="C264" s="410"/>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hidden="1" customHeight="1">
      <c r="A265" s="55"/>
      <c r="B265" s="55"/>
      <c r="C265" s="410"/>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hidden="1" customHeight="1">
      <c r="A266" s="55"/>
      <c r="B266" s="55"/>
      <c r="C266" s="410"/>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hidden="1" customHeight="1">
      <c r="A267" s="55"/>
      <c r="B267" s="55"/>
      <c r="C267" s="410"/>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hidden="1" customHeight="1">
      <c r="A268" s="55"/>
      <c r="B268" s="55"/>
      <c r="C268" s="410"/>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hidden="1" customHeight="1">
      <c r="A269" s="55"/>
      <c r="B269" s="55"/>
      <c r="C269" s="410"/>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hidden="1" customHeight="1">
      <c r="A270" s="55"/>
      <c r="B270" s="55"/>
      <c r="C270" s="410"/>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hidden="1" customHeight="1">
      <c r="A271" s="55"/>
      <c r="B271" s="55"/>
      <c r="C271" s="410"/>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hidden="1" customHeight="1">
      <c r="A272" s="55"/>
      <c r="B272" s="55"/>
      <c r="C272" s="410"/>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hidden="1" customHeight="1">
      <c r="A273" s="55"/>
      <c r="B273" s="55"/>
      <c r="C273" s="410"/>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hidden="1" customHeight="1">
      <c r="A274" s="55"/>
      <c r="B274" s="55"/>
      <c r="C274" s="410"/>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hidden="1" customHeight="1">
      <c r="A275" s="55"/>
      <c r="B275" s="55"/>
      <c r="C275" s="410"/>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hidden="1" customHeight="1">
      <c r="A276" s="55"/>
      <c r="B276" s="55"/>
      <c r="C276" s="410"/>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hidden="1" customHeight="1">
      <c r="A277" s="55"/>
      <c r="B277" s="55"/>
      <c r="C277" s="410"/>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hidden="1" customHeight="1">
      <c r="A278" s="55"/>
      <c r="B278" s="55"/>
      <c r="C278" s="410"/>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hidden="1" customHeight="1">
      <c r="A279" s="55"/>
      <c r="B279" s="55"/>
      <c r="C279" s="410"/>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hidden="1" customHeight="1">
      <c r="A280" s="55"/>
      <c r="B280" s="55"/>
      <c r="C280" s="410"/>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hidden="1" customHeight="1">
      <c r="A281" s="55"/>
      <c r="B281" s="55"/>
      <c r="C281" s="410"/>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hidden="1" customHeight="1">
      <c r="A282" s="55"/>
      <c r="B282" s="55"/>
      <c r="C282" s="410"/>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hidden="1" customHeight="1">
      <c r="A283" s="55"/>
      <c r="B283" s="55"/>
      <c r="C283" s="410"/>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hidden="1" customHeight="1">
      <c r="A284" s="55"/>
      <c r="B284" s="55"/>
      <c r="C284" s="410"/>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hidden="1" customHeight="1">
      <c r="A285" s="55"/>
      <c r="B285" s="55"/>
      <c r="C285" s="410"/>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hidden="1" customHeight="1">
      <c r="A286" s="55"/>
      <c r="B286" s="55"/>
      <c r="C286" s="410"/>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hidden="1" customHeight="1">
      <c r="A287" s="55"/>
      <c r="B287" s="55"/>
      <c r="C287" s="410"/>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hidden="1" customHeight="1">
      <c r="A288" s="55"/>
      <c r="B288" s="55"/>
      <c r="C288" s="410"/>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hidden="1" customHeight="1">
      <c r="A289" s="55"/>
      <c r="B289" s="55"/>
      <c r="C289" s="410"/>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hidden="1" customHeight="1">
      <c r="A290" s="55"/>
      <c r="B290" s="55"/>
      <c r="C290" s="410"/>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hidden="1" customHeight="1">
      <c r="A291" s="55"/>
      <c r="B291" s="55"/>
      <c r="C291" s="410"/>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hidden="1" customHeight="1">
      <c r="A292" s="55"/>
      <c r="B292" s="55"/>
      <c r="C292" s="410"/>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hidden="1" customHeight="1">
      <c r="A293" s="55"/>
      <c r="B293" s="55"/>
      <c r="C293" s="410"/>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hidden="1" customHeight="1">
      <c r="A294" s="55"/>
      <c r="B294" s="55"/>
      <c r="C294" s="410"/>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hidden="1" customHeight="1">
      <c r="A295" s="55"/>
      <c r="B295" s="55"/>
      <c r="C295" s="410"/>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hidden="1" customHeight="1">
      <c r="A296" s="55"/>
      <c r="B296" s="55"/>
      <c r="C296" s="410"/>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hidden="1" customHeight="1">
      <c r="A297" s="55"/>
      <c r="B297" s="55"/>
      <c r="C297" s="410"/>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hidden="1" customHeight="1">
      <c r="A298" s="55"/>
      <c r="B298" s="55"/>
      <c r="C298" s="410"/>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hidden="1" customHeight="1">
      <c r="A299" s="55"/>
      <c r="B299" s="55"/>
      <c r="C299" s="410"/>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hidden="1" customHeight="1">
      <c r="A300" s="55"/>
      <c r="B300" s="55"/>
      <c r="C300" s="410"/>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hidden="1" customHeight="1">
      <c r="A301" s="55"/>
      <c r="B301" s="55"/>
      <c r="C301" s="410"/>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hidden="1" customHeight="1">
      <c r="A302" s="55"/>
      <c r="B302" s="55"/>
      <c r="C302" s="410"/>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hidden="1" customHeight="1">
      <c r="A303" s="55"/>
      <c r="B303" s="55"/>
      <c r="C303" s="410"/>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hidden="1" customHeight="1">
      <c r="A304" s="55"/>
      <c r="B304" s="55"/>
      <c r="C304" s="410"/>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hidden="1" customHeight="1">
      <c r="A305" s="55"/>
      <c r="B305" s="55"/>
      <c r="C305" s="410"/>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hidden="1" customHeight="1">
      <c r="A306" s="55"/>
      <c r="B306" s="55"/>
      <c r="C306" s="410"/>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hidden="1" customHeight="1">
      <c r="A307" s="55"/>
      <c r="B307" s="55"/>
      <c r="C307" s="410"/>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hidden="1" customHeight="1">
      <c r="A308" s="55"/>
      <c r="B308" s="55"/>
      <c r="C308" s="410"/>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hidden="1" customHeight="1">
      <c r="A309" s="55"/>
      <c r="B309" s="55"/>
      <c r="C309" s="410"/>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hidden="1" customHeight="1">
      <c r="A310" s="55"/>
      <c r="B310" s="55"/>
      <c r="C310" s="410"/>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hidden="1" customHeight="1">
      <c r="A311" s="55"/>
      <c r="B311" s="55"/>
      <c r="C311" s="410"/>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hidden="1" customHeight="1">
      <c r="A312" s="55"/>
      <c r="B312" s="55"/>
      <c r="C312" s="410"/>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hidden="1" customHeight="1">
      <c r="A313" s="55"/>
      <c r="B313" s="55"/>
      <c r="C313" s="410"/>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hidden="1" customHeight="1">
      <c r="A314" s="55"/>
      <c r="B314" s="55"/>
      <c r="C314" s="410"/>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hidden="1" customHeight="1">
      <c r="A315" s="55"/>
      <c r="B315" s="55"/>
      <c r="C315" s="410"/>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hidden="1" customHeight="1">
      <c r="A316" s="55"/>
      <c r="B316" s="55"/>
      <c r="C316" s="410"/>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hidden="1" customHeight="1">
      <c r="A317" s="55"/>
      <c r="B317" s="55"/>
      <c r="C317" s="410"/>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hidden="1" customHeight="1">
      <c r="A318" s="55"/>
      <c r="B318" s="55"/>
      <c r="C318" s="410"/>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hidden="1" customHeight="1">
      <c r="A319" s="55"/>
      <c r="B319" s="55"/>
      <c r="C319" s="410"/>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hidden="1" customHeight="1">
      <c r="A320" s="55"/>
      <c r="B320" s="55"/>
      <c r="C320" s="410"/>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hidden="1" customHeight="1">
      <c r="A321" s="55"/>
      <c r="B321" s="55"/>
      <c r="C321" s="410"/>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hidden="1" customHeight="1">
      <c r="A322" s="55"/>
      <c r="B322" s="55"/>
      <c r="C322" s="410"/>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hidden="1" customHeight="1">
      <c r="A323" s="55"/>
      <c r="B323" s="55"/>
      <c r="C323" s="410"/>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hidden="1" customHeight="1">
      <c r="A324" s="55"/>
      <c r="B324" s="55"/>
      <c r="C324" s="410"/>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hidden="1" customHeight="1">
      <c r="A325" s="55"/>
      <c r="B325" s="55"/>
      <c r="C325" s="410"/>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hidden="1" customHeight="1">
      <c r="A326" s="55"/>
      <c r="B326" s="55"/>
      <c r="C326" s="410"/>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hidden="1" customHeight="1">
      <c r="A327" s="55"/>
      <c r="B327" s="55"/>
      <c r="C327" s="410"/>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hidden="1" customHeight="1">
      <c r="A328" s="55"/>
      <c r="B328" s="55"/>
      <c r="C328" s="410"/>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hidden="1" customHeight="1">
      <c r="A329" s="55"/>
      <c r="B329" s="55"/>
      <c r="C329" s="410"/>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hidden="1" customHeight="1">
      <c r="A330" s="55"/>
      <c r="B330" s="55"/>
      <c r="C330" s="410"/>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hidden="1" customHeight="1">
      <c r="A331" s="55"/>
      <c r="B331" s="55"/>
      <c r="C331" s="410"/>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hidden="1" customHeight="1">
      <c r="A332" s="55"/>
      <c r="B332" s="55"/>
      <c r="C332" s="410"/>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hidden="1" customHeight="1">
      <c r="A333" s="55"/>
      <c r="B333" s="55"/>
      <c r="C333" s="410"/>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hidden="1" customHeight="1">
      <c r="A334" s="55"/>
      <c r="B334" s="55"/>
      <c r="C334" s="410"/>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hidden="1" customHeight="1">
      <c r="A335" s="55"/>
      <c r="B335" s="55"/>
      <c r="C335" s="410"/>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hidden="1" customHeight="1">
      <c r="A336" s="55"/>
      <c r="B336" s="55"/>
      <c r="C336" s="410"/>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hidden="1" customHeight="1">
      <c r="A337" s="55"/>
      <c r="B337" s="55"/>
      <c r="C337" s="410"/>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hidden="1" customHeight="1">
      <c r="A338" s="55"/>
      <c r="B338" s="55"/>
      <c r="C338" s="410"/>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hidden="1" customHeight="1">
      <c r="A339" s="55"/>
      <c r="B339" s="55"/>
      <c r="C339" s="410"/>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hidden="1" customHeight="1">
      <c r="A340" s="55"/>
      <c r="B340" s="55"/>
      <c r="C340" s="410"/>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hidden="1" customHeight="1">
      <c r="A341" s="55"/>
      <c r="B341" s="55"/>
      <c r="C341" s="410"/>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hidden="1" customHeight="1">
      <c r="A342" s="55"/>
      <c r="B342" s="55"/>
      <c r="C342" s="410"/>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hidden="1" customHeight="1">
      <c r="A343" s="55"/>
      <c r="B343" s="55"/>
      <c r="C343" s="410"/>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hidden="1" customHeight="1">
      <c r="A344" s="55"/>
      <c r="B344" s="55"/>
      <c r="C344" s="410"/>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hidden="1" customHeight="1">
      <c r="A345" s="55"/>
      <c r="B345" s="55"/>
      <c r="C345" s="410"/>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hidden="1" customHeight="1">
      <c r="A346" s="55"/>
      <c r="B346" s="55"/>
      <c r="C346" s="410"/>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hidden="1" customHeight="1">
      <c r="A347" s="55"/>
      <c r="B347" s="55"/>
      <c r="C347" s="410"/>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hidden="1" customHeight="1">
      <c r="A348" s="55"/>
      <c r="B348" s="55"/>
      <c r="C348" s="410"/>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hidden="1" customHeight="1">
      <c r="A349" s="55"/>
      <c r="B349" s="55"/>
      <c r="C349" s="410"/>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hidden="1" customHeight="1">
      <c r="A350" s="55"/>
      <c r="B350" s="55"/>
      <c r="C350" s="410"/>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hidden="1" customHeight="1">
      <c r="A351" s="55"/>
      <c r="B351" s="55"/>
      <c r="C351" s="410"/>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hidden="1" customHeight="1">
      <c r="A352" s="55"/>
      <c r="B352" s="55"/>
      <c r="C352" s="410"/>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hidden="1" customHeight="1">
      <c r="A353" s="55"/>
      <c r="B353" s="55"/>
      <c r="C353" s="410"/>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hidden="1" customHeight="1">
      <c r="A354" s="55"/>
      <c r="B354" s="55"/>
      <c r="C354" s="410"/>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hidden="1" customHeight="1">
      <c r="A355" s="55"/>
      <c r="B355" s="55"/>
      <c r="C355" s="410"/>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hidden="1" customHeight="1">
      <c r="A356" s="55"/>
      <c r="B356" s="55"/>
      <c r="C356" s="410"/>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hidden="1" customHeight="1">
      <c r="A357" s="55"/>
      <c r="B357" s="55"/>
      <c r="C357" s="410"/>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hidden="1" customHeight="1">
      <c r="A358" s="55"/>
      <c r="B358" s="55"/>
      <c r="C358" s="410"/>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hidden="1" customHeight="1">
      <c r="A359" s="55"/>
      <c r="B359" s="55"/>
      <c r="C359" s="410"/>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hidden="1" customHeight="1">
      <c r="A360" s="55"/>
      <c r="B360" s="55"/>
      <c r="C360" s="410"/>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hidden="1" customHeight="1">
      <c r="A361" s="55"/>
      <c r="B361" s="55"/>
      <c r="C361" s="410"/>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hidden="1" customHeight="1">
      <c r="A362" s="55"/>
      <c r="B362" s="55"/>
      <c r="C362" s="410"/>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hidden="1" customHeight="1">
      <c r="A363" s="55"/>
      <c r="B363" s="55"/>
      <c r="C363" s="410"/>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hidden="1" customHeight="1">
      <c r="A364" s="55"/>
      <c r="B364" s="55"/>
      <c r="C364" s="410"/>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hidden="1" customHeight="1">
      <c r="A365" s="55"/>
      <c r="B365" s="55"/>
      <c r="C365" s="410"/>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hidden="1" customHeight="1">
      <c r="A366" s="55"/>
      <c r="B366" s="55"/>
      <c r="C366" s="410"/>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hidden="1" customHeight="1">
      <c r="A367" s="55"/>
      <c r="B367" s="55"/>
      <c r="C367" s="410"/>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hidden="1" customHeight="1">
      <c r="A368" s="55"/>
      <c r="B368" s="55"/>
      <c r="C368" s="410"/>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hidden="1" customHeight="1">
      <c r="A369" s="55"/>
      <c r="B369" s="55"/>
      <c r="C369" s="410"/>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hidden="1" customHeight="1">
      <c r="A370" s="55"/>
      <c r="B370" s="55"/>
      <c r="C370" s="410"/>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hidden="1" customHeight="1">
      <c r="A371" s="55"/>
      <c r="B371" s="55"/>
      <c r="C371" s="410"/>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hidden="1" customHeight="1">
      <c r="A372" s="55"/>
      <c r="B372" s="55"/>
      <c r="C372" s="410"/>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hidden="1" customHeight="1">
      <c r="A373" s="55"/>
      <c r="B373" s="55"/>
      <c r="C373" s="410"/>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hidden="1" customHeight="1">
      <c r="A374" s="55"/>
      <c r="B374" s="55"/>
      <c r="C374" s="410"/>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hidden="1" customHeight="1">
      <c r="A375" s="55"/>
      <c r="B375" s="55"/>
      <c r="C375" s="410"/>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hidden="1" customHeight="1">
      <c r="A376" s="55"/>
      <c r="B376" s="55"/>
      <c r="C376" s="410"/>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hidden="1" customHeight="1">
      <c r="A377" s="55"/>
      <c r="B377" s="55"/>
      <c r="C377" s="410"/>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hidden="1" customHeight="1">
      <c r="A378" s="55"/>
      <c r="B378" s="55"/>
      <c r="C378" s="410"/>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hidden="1" customHeight="1">
      <c r="A379" s="55"/>
      <c r="B379" s="55"/>
      <c r="C379" s="410"/>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hidden="1" customHeight="1">
      <c r="A380" s="55"/>
      <c r="B380" s="55"/>
      <c r="C380" s="410"/>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hidden="1" customHeight="1">
      <c r="A381" s="55"/>
      <c r="B381" s="55"/>
      <c r="C381" s="410"/>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hidden="1" customHeight="1">
      <c r="A382" s="55"/>
      <c r="B382" s="55"/>
      <c r="C382" s="410"/>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hidden="1" customHeight="1">
      <c r="A383" s="55"/>
      <c r="B383" s="55"/>
      <c r="C383" s="410"/>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hidden="1" customHeight="1">
      <c r="A384" s="55"/>
      <c r="B384" s="55"/>
      <c r="C384" s="410"/>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hidden="1" customHeight="1">
      <c r="A385" s="55"/>
      <c r="B385" s="55"/>
      <c r="C385" s="410"/>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hidden="1" customHeight="1">
      <c r="A386" s="55"/>
      <c r="B386" s="55"/>
      <c r="C386" s="410"/>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hidden="1" customHeight="1">
      <c r="A387" s="55"/>
      <c r="B387" s="55"/>
      <c r="C387" s="410"/>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hidden="1" customHeight="1">
      <c r="A388" s="55"/>
      <c r="B388" s="55"/>
      <c r="C388" s="410"/>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hidden="1" customHeight="1">
      <c r="A389" s="55"/>
      <c r="B389" s="55"/>
      <c r="C389" s="410"/>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hidden="1" customHeight="1">
      <c r="A390" s="55"/>
      <c r="B390" s="55"/>
      <c r="C390" s="410"/>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hidden="1" customHeight="1">
      <c r="A391" s="55"/>
      <c r="B391" s="55"/>
      <c r="C391" s="410"/>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hidden="1" customHeight="1">
      <c r="A392" s="55"/>
      <c r="B392" s="55"/>
      <c r="C392" s="410"/>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hidden="1" customHeight="1">
      <c r="A393" s="55"/>
      <c r="B393" s="55"/>
      <c r="C393" s="410"/>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hidden="1" customHeight="1">
      <c r="A394" s="55"/>
      <c r="B394" s="55"/>
      <c r="C394" s="410"/>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hidden="1" customHeight="1">
      <c r="A395" s="55"/>
      <c r="B395" s="55"/>
      <c r="C395" s="410"/>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hidden="1" customHeight="1">
      <c r="A396" s="55"/>
      <c r="B396" s="55"/>
      <c r="C396" s="410"/>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hidden="1" customHeight="1">
      <c r="A397" s="55"/>
      <c r="B397" s="55"/>
      <c r="C397" s="410"/>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hidden="1" customHeight="1">
      <c r="A398" s="55"/>
      <c r="B398" s="55"/>
      <c r="C398" s="410"/>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hidden="1" customHeight="1">
      <c r="A399" s="55"/>
      <c r="B399" s="55"/>
      <c r="C399" s="410"/>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hidden="1" customHeight="1">
      <c r="A400" s="55"/>
      <c r="B400" s="55"/>
      <c r="C400" s="410"/>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hidden="1" customHeight="1">
      <c r="A401" s="55"/>
      <c r="B401" s="55"/>
      <c r="C401" s="410"/>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hidden="1" customHeight="1">
      <c r="A402" s="55"/>
      <c r="B402" s="55"/>
      <c r="C402" s="410"/>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hidden="1" customHeight="1">
      <c r="A403" s="55"/>
      <c r="B403" s="55"/>
      <c r="C403" s="410"/>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hidden="1" customHeight="1">
      <c r="A404" s="55"/>
      <c r="B404" s="55"/>
      <c r="C404" s="410"/>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hidden="1" customHeight="1">
      <c r="A405" s="55"/>
      <c r="B405" s="55"/>
      <c r="C405" s="410"/>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hidden="1" customHeight="1">
      <c r="A406" s="55"/>
      <c r="B406" s="55"/>
      <c r="C406" s="410"/>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hidden="1" customHeight="1">
      <c r="A407" s="55"/>
      <c r="B407" s="55"/>
      <c r="C407" s="410"/>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hidden="1" customHeight="1">
      <c r="A408" s="55"/>
      <c r="B408" s="55"/>
      <c r="C408" s="410"/>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hidden="1" customHeight="1">
      <c r="A409" s="55"/>
      <c r="B409" s="55"/>
      <c r="C409" s="410"/>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hidden="1" customHeight="1">
      <c r="A410" s="55"/>
      <c r="B410" s="55"/>
      <c r="C410" s="410"/>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hidden="1" customHeight="1">
      <c r="A411" s="55"/>
      <c r="B411" s="55"/>
      <c r="C411" s="410"/>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hidden="1" customHeight="1">
      <c r="A412" s="55"/>
      <c r="B412" s="55"/>
      <c r="C412" s="410"/>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hidden="1" customHeight="1">
      <c r="A413" s="55"/>
      <c r="B413" s="55"/>
      <c r="C413" s="410"/>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hidden="1" customHeight="1">
      <c r="A414" s="55"/>
      <c r="B414" s="55"/>
      <c r="C414" s="410"/>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hidden="1" customHeight="1">
      <c r="A415" s="55"/>
      <c r="B415" s="55"/>
      <c r="C415" s="410"/>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hidden="1" customHeight="1">
      <c r="A416" s="55"/>
      <c r="B416" s="55"/>
      <c r="C416" s="410"/>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hidden="1" customHeight="1">
      <c r="A417" s="55"/>
      <c r="B417" s="55"/>
      <c r="C417" s="410"/>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hidden="1" customHeight="1">
      <c r="A418" s="55"/>
      <c r="B418" s="55"/>
      <c r="C418" s="410"/>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hidden="1" customHeight="1">
      <c r="A419" s="55"/>
      <c r="B419" s="55"/>
      <c r="C419" s="410"/>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hidden="1" customHeight="1">
      <c r="A420" s="55"/>
      <c r="B420" s="55"/>
      <c r="C420" s="410"/>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hidden="1" customHeight="1">
      <c r="A421" s="55"/>
      <c r="B421" s="55"/>
      <c r="C421" s="410"/>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hidden="1" customHeight="1">
      <c r="A422" s="55"/>
      <c r="B422" s="55"/>
      <c r="C422" s="410"/>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hidden="1" customHeight="1">
      <c r="A423" s="55"/>
      <c r="B423" s="55"/>
      <c r="C423" s="410"/>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hidden="1" customHeight="1">
      <c r="A424" s="55"/>
      <c r="B424" s="55"/>
      <c r="C424" s="410"/>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hidden="1" customHeight="1">
      <c r="A425" s="55"/>
      <c r="B425" s="55"/>
      <c r="C425" s="410"/>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hidden="1" customHeight="1">
      <c r="A426" s="55"/>
      <c r="B426" s="55"/>
      <c r="C426" s="410"/>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hidden="1" customHeight="1">
      <c r="A427" s="55"/>
      <c r="B427" s="55"/>
      <c r="C427" s="410"/>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hidden="1" customHeight="1">
      <c r="A428" s="55"/>
      <c r="B428" s="55"/>
      <c r="C428" s="410"/>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hidden="1" customHeight="1">
      <c r="A429" s="55"/>
      <c r="B429" s="55"/>
      <c r="C429" s="410"/>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hidden="1" customHeight="1">
      <c r="A430" s="55"/>
      <c r="B430" s="55"/>
      <c r="C430" s="410"/>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hidden="1" customHeight="1">
      <c r="A431" s="55"/>
      <c r="B431" s="55"/>
      <c r="C431" s="410"/>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hidden="1" customHeight="1">
      <c r="A432" s="55"/>
      <c r="B432" s="55"/>
      <c r="C432" s="410"/>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hidden="1" customHeight="1">
      <c r="A433" s="55"/>
      <c r="B433" s="55"/>
      <c r="C433" s="410"/>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hidden="1" customHeight="1">
      <c r="A434" s="55"/>
      <c r="B434" s="55"/>
      <c r="C434" s="410"/>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hidden="1" customHeight="1">
      <c r="A435" s="55"/>
      <c r="B435" s="55"/>
      <c r="C435" s="410"/>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hidden="1" customHeight="1">
      <c r="A436" s="55"/>
      <c r="B436" s="55"/>
      <c r="C436" s="410"/>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hidden="1" customHeight="1">
      <c r="A437" s="55"/>
      <c r="B437" s="55"/>
      <c r="C437" s="410"/>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hidden="1" customHeight="1">
      <c r="A438" s="55"/>
      <c r="B438" s="55"/>
      <c r="C438" s="410"/>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hidden="1" customHeight="1">
      <c r="A439" s="55"/>
      <c r="B439" s="55"/>
      <c r="C439" s="410"/>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hidden="1" customHeight="1">
      <c r="A440" s="55"/>
      <c r="B440" s="55"/>
      <c r="C440" s="410"/>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hidden="1" customHeight="1">
      <c r="A441" s="55"/>
      <c r="B441" s="55"/>
      <c r="C441" s="410"/>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hidden="1" customHeight="1">
      <c r="A442" s="55"/>
      <c r="B442" s="55"/>
      <c r="C442" s="410"/>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hidden="1" customHeight="1">
      <c r="A443" s="55"/>
      <c r="B443" s="55"/>
      <c r="C443" s="410"/>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hidden="1" customHeight="1">
      <c r="A444" s="55"/>
      <c r="B444" s="55"/>
      <c r="C444" s="410"/>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hidden="1" customHeight="1">
      <c r="A445" s="55"/>
      <c r="B445" s="55"/>
      <c r="C445" s="410"/>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hidden="1" customHeight="1">
      <c r="A446" s="55"/>
      <c r="B446" s="55"/>
      <c r="C446" s="410"/>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hidden="1" customHeight="1">
      <c r="A447" s="55"/>
      <c r="B447" s="55"/>
      <c r="C447" s="410"/>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hidden="1" customHeight="1">
      <c r="A448" s="55"/>
      <c r="B448" s="55"/>
      <c r="C448" s="410"/>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hidden="1" customHeight="1">
      <c r="A449" s="55"/>
      <c r="B449" s="55"/>
      <c r="C449" s="410"/>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hidden="1" customHeight="1">
      <c r="A450" s="55"/>
      <c r="B450" s="55"/>
      <c r="C450" s="410"/>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hidden="1" customHeight="1">
      <c r="A451" s="55"/>
      <c r="B451" s="55"/>
      <c r="C451" s="410"/>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hidden="1" customHeight="1">
      <c r="A452" s="55"/>
      <c r="B452" s="55"/>
      <c r="C452" s="410"/>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hidden="1" customHeight="1">
      <c r="A453" s="55"/>
      <c r="B453" s="55"/>
      <c r="C453" s="410"/>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hidden="1" customHeight="1">
      <c r="A454" s="55"/>
      <c r="B454" s="55"/>
      <c r="C454" s="410"/>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hidden="1" customHeight="1">
      <c r="A455" s="55"/>
      <c r="B455" s="55"/>
      <c r="C455" s="410"/>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hidden="1" customHeight="1">
      <c r="A456" s="55"/>
      <c r="B456" s="55"/>
      <c r="C456" s="410"/>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hidden="1" customHeight="1">
      <c r="A457" s="55"/>
      <c r="B457" s="55"/>
      <c r="C457" s="410"/>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hidden="1" customHeight="1">
      <c r="A458" s="55"/>
      <c r="B458" s="55"/>
      <c r="C458" s="410"/>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hidden="1" customHeight="1">
      <c r="A459" s="55"/>
      <c r="B459" s="55"/>
      <c r="C459" s="410"/>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hidden="1" customHeight="1">
      <c r="A460" s="55"/>
      <c r="B460" s="55"/>
      <c r="C460" s="410"/>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hidden="1" customHeight="1">
      <c r="A461" s="55"/>
      <c r="B461" s="55"/>
      <c r="C461" s="410"/>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hidden="1" customHeight="1">
      <c r="A462" s="55"/>
      <c r="B462" s="55"/>
      <c r="C462" s="410"/>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hidden="1" customHeight="1">
      <c r="A463" s="55"/>
      <c r="B463" s="55"/>
      <c r="C463" s="410"/>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hidden="1" customHeight="1">
      <c r="A464" s="55"/>
      <c r="B464" s="55"/>
      <c r="C464" s="410"/>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hidden="1" customHeight="1">
      <c r="A465" s="55"/>
      <c r="B465" s="55"/>
      <c r="C465" s="410"/>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hidden="1" customHeight="1">
      <c r="A466" s="55"/>
      <c r="B466" s="55"/>
      <c r="C466" s="410"/>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hidden="1" customHeight="1">
      <c r="A467" s="55"/>
      <c r="B467" s="55"/>
      <c r="C467" s="410"/>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hidden="1" customHeight="1">
      <c r="A468" s="55"/>
      <c r="B468" s="55"/>
      <c r="C468" s="410"/>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hidden="1" customHeight="1">
      <c r="A469" s="55"/>
      <c r="B469" s="55"/>
      <c r="C469" s="410"/>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hidden="1" customHeight="1">
      <c r="A470" s="55"/>
      <c r="B470" s="55"/>
      <c r="C470" s="410"/>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hidden="1" customHeight="1">
      <c r="A471" s="55"/>
      <c r="B471" s="55"/>
      <c r="C471" s="410"/>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hidden="1" customHeight="1">
      <c r="A472" s="55"/>
      <c r="B472" s="55"/>
      <c r="C472" s="410"/>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hidden="1" customHeight="1">
      <c r="A473" s="55"/>
      <c r="B473" s="55"/>
      <c r="C473" s="410"/>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hidden="1" customHeight="1">
      <c r="A474" s="55"/>
      <c r="B474" s="55"/>
      <c r="C474" s="410"/>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hidden="1" customHeight="1">
      <c r="A475" s="55"/>
      <c r="B475" s="55"/>
      <c r="C475" s="410"/>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hidden="1" customHeight="1">
      <c r="A476" s="55"/>
      <c r="B476" s="55"/>
      <c r="C476" s="410"/>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hidden="1" customHeight="1">
      <c r="A477" s="55"/>
      <c r="B477" s="55"/>
      <c r="C477" s="410"/>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hidden="1" customHeight="1">
      <c r="A478" s="55"/>
      <c r="B478" s="55"/>
      <c r="C478" s="410"/>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hidden="1" customHeight="1">
      <c r="A479" s="55"/>
      <c r="B479" s="55"/>
      <c r="C479" s="410"/>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hidden="1" customHeight="1">
      <c r="A480" s="55"/>
      <c r="B480" s="55"/>
      <c r="C480" s="410"/>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hidden="1" customHeight="1">
      <c r="A481" s="55"/>
      <c r="B481" s="55"/>
      <c r="C481" s="410"/>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hidden="1" customHeight="1">
      <c r="A482" s="55"/>
      <c r="B482" s="55"/>
      <c r="C482" s="410"/>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hidden="1" customHeight="1">
      <c r="A483" s="55"/>
      <c r="B483" s="55"/>
      <c r="C483" s="410"/>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hidden="1" customHeight="1">
      <c r="A484" s="55"/>
      <c r="B484" s="55"/>
      <c r="C484" s="410"/>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hidden="1" customHeight="1">
      <c r="A485" s="55"/>
      <c r="B485" s="55"/>
      <c r="C485" s="410"/>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hidden="1" customHeight="1">
      <c r="A486" s="55"/>
      <c r="B486" s="55"/>
      <c r="C486" s="410"/>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hidden="1" customHeight="1">
      <c r="A487" s="55"/>
      <c r="B487" s="55"/>
      <c r="C487" s="410"/>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hidden="1" customHeight="1">
      <c r="A488" s="55"/>
      <c r="B488" s="55"/>
      <c r="C488" s="410"/>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hidden="1" customHeight="1">
      <c r="A489" s="55"/>
      <c r="B489" s="55"/>
      <c r="C489" s="410"/>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hidden="1" customHeight="1">
      <c r="A490" s="55"/>
      <c r="B490" s="55"/>
      <c r="C490" s="410"/>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hidden="1" customHeight="1">
      <c r="A491" s="55"/>
      <c r="B491" s="55"/>
      <c r="C491" s="410"/>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hidden="1" customHeight="1">
      <c r="A492" s="55"/>
      <c r="B492" s="55"/>
      <c r="C492" s="410"/>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hidden="1" customHeight="1">
      <c r="A493" s="55"/>
      <c r="B493" s="55"/>
      <c r="C493" s="410"/>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hidden="1" customHeight="1">
      <c r="A494" s="55"/>
      <c r="B494" s="55"/>
      <c r="C494" s="410"/>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hidden="1" customHeight="1">
      <c r="A495" s="55"/>
      <c r="B495" s="55"/>
      <c r="C495" s="410"/>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hidden="1" customHeight="1">
      <c r="A496" s="55"/>
      <c r="B496" s="55"/>
      <c r="C496" s="410"/>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hidden="1" customHeight="1">
      <c r="A497" s="55"/>
      <c r="B497" s="55"/>
      <c r="C497" s="410"/>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hidden="1" customHeight="1">
      <c r="A498" s="55"/>
      <c r="B498" s="55"/>
      <c r="C498" s="410"/>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hidden="1" customHeight="1">
      <c r="A499" s="55"/>
      <c r="B499" s="55"/>
      <c r="C499" s="410"/>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hidden="1" customHeight="1">
      <c r="A500" s="55"/>
      <c r="B500" s="55"/>
      <c r="C500" s="410"/>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hidden="1" customHeight="1">
      <c r="A501" s="55"/>
      <c r="B501" s="55"/>
      <c r="C501" s="410"/>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hidden="1" customHeight="1">
      <c r="A502" s="55"/>
      <c r="B502" s="55"/>
      <c r="C502" s="410"/>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hidden="1" customHeight="1">
      <c r="A503" s="55"/>
      <c r="B503" s="55"/>
      <c r="C503" s="410"/>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hidden="1" customHeight="1">
      <c r="A504" s="55"/>
      <c r="B504" s="55"/>
      <c r="C504" s="410"/>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hidden="1" customHeight="1">
      <c r="A505" s="55"/>
      <c r="B505" s="55"/>
      <c r="C505" s="410"/>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hidden="1" customHeight="1">
      <c r="A506" s="55"/>
      <c r="B506" s="55"/>
      <c r="C506" s="410"/>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hidden="1" customHeight="1">
      <c r="A507" s="55"/>
      <c r="B507" s="55"/>
      <c r="C507" s="410"/>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hidden="1" customHeight="1">
      <c r="A508" s="55"/>
      <c r="B508" s="55"/>
      <c r="C508" s="410"/>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hidden="1" customHeight="1">
      <c r="A509" s="55"/>
      <c r="B509" s="55"/>
      <c r="C509" s="410"/>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hidden="1" customHeight="1">
      <c r="A510" s="55"/>
      <c r="B510" s="55"/>
      <c r="C510" s="410"/>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hidden="1" customHeight="1">
      <c r="A511" s="55"/>
      <c r="B511" s="55"/>
      <c r="C511" s="410"/>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hidden="1" customHeight="1">
      <c r="A512" s="55"/>
      <c r="B512" s="55"/>
      <c r="C512" s="410"/>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hidden="1" customHeight="1">
      <c r="A513" s="55"/>
      <c r="B513" s="55"/>
      <c r="C513" s="410"/>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hidden="1" customHeight="1">
      <c r="A514" s="55"/>
      <c r="B514" s="55"/>
      <c r="C514" s="410"/>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hidden="1" customHeight="1">
      <c r="A515" s="55"/>
      <c r="B515" s="55"/>
      <c r="C515" s="410"/>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hidden="1" customHeight="1">
      <c r="A516" s="55"/>
      <c r="B516" s="55"/>
      <c r="C516" s="410"/>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hidden="1" customHeight="1">
      <c r="A517" s="55"/>
      <c r="B517" s="55"/>
      <c r="C517" s="410"/>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hidden="1" customHeight="1">
      <c r="A518" s="55"/>
      <c r="B518" s="55"/>
      <c r="C518" s="410"/>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hidden="1" customHeight="1">
      <c r="A519" s="55"/>
      <c r="B519" s="55"/>
      <c r="C519" s="410"/>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hidden="1" customHeight="1">
      <c r="A520" s="55"/>
      <c r="B520" s="55"/>
      <c r="C520" s="410"/>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hidden="1" customHeight="1">
      <c r="A521" s="55"/>
      <c r="B521" s="55"/>
      <c r="C521" s="410"/>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hidden="1" customHeight="1">
      <c r="A522" s="55"/>
      <c r="B522" s="55"/>
      <c r="C522" s="410"/>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hidden="1" customHeight="1">
      <c r="A523" s="55"/>
      <c r="B523" s="55"/>
      <c r="C523" s="410"/>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hidden="1" customHeight="1">
      <c r="A524" s="55"/>
      <c r="B524" s="55"/>
      <c r="C524" s="410"/>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hidden="1" customHeight="1">
      <c r="A525" s="55"/>
      <c r="B525" s="55"/>
      <c r="C525" s="410"/>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hidden="1" customHeight="1">
      <c r="A526" s="55"/>
      <c r="B526" s="55"/>
      <c r="C526" s="410"/>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hidden="1" customHeight="1">
      <c r="A527" s="55"/>
      <c r="B527" s="55"/>
      <c r="C527" s="410"/>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hidden="1" customHeight="1">
      <c r="A528" s="55"/>
      <c r="B528" s="55"/>
      <c r="C528" s="410"/>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hidden="1" customHeight="1">
      <c r="A529" s="55"/>
      <c r="B529" s="55"/>
      <c r="C529" s="410"/>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hidden="1" customHeight="1">
      <c r="A530" s="55"/>
      <c r="B530" s="55"/>
      <c r="C530" s="410"/>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hidden="1" customHeight="1">
      <c r="A531" s="55"/>
      <c r="B531" s="55"/>
      <c r="C531" s="410"/>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hidden="1" customHeight="1">
      <c r="A532" s="55"/>
      <c r="B532" s="55"/>
      <c r="C532" s="410"/>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hidden="1" customHeight="1">
      <c r="A533" s="55"/>
      <c r="B533" s="55"/>
      <c r="C533" s="410"/>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hidden="1" customHeight="1">
      <c r="A534" s="55"/>
      <c r="B534" s="55"/>
      <c r="C534" s="410"/>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hidden="1" customHeight="1">
      <c r="A535" s="55"/>
      <c r="B535" s="55"/>
      <c r="C535" s="410"/>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hidden="1" customHeight="1">
      <c r="A536" s="55"/>
      <c r="B536" s="55"/>
      <c r="C536" s="410"/>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hidden="1" customHeight="1">
      <c r="A537" s="55"/>
      <c r="B537" s="55"/>
      <c r="C537" s="410"/>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hidden="1" customHeight="1">
      <c r="A538" s="55"/>
      <c r="B538" s="55"/>
      <c r="C538" s="410"/>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hidden="1" customHeight="1">
      <c r="A539" s="55"/>
      <c r="B539" s="55"/>
      <c r="C539" s="410"/>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hidden="1" customHeight="1">
      <c r="A540" s="55"/>
      <c r="B540" s="55"/>
      <c r="C540" s="410"/>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hidden="1" customHeight="1">
      <c r="A541" s="55"/>
      <c r="B541" s="55"/>
      <c r="C541" s="410"/>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hidden="1" customHeight="1">
      <c r="A542" s="55"/>
      <c r="B542" s="55"/>
      <c r="C542" s="410"/>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hidden="1" customHeight="1">
      <c r="A543" s="55"/>
      <c r="B543" s="55"/>
      <c r="C543" s="410"/>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hidden="1" customHeight="1">
      <c r="A544" s="55"/>
      <c r="B544" s="55"/>
      <c r="C544" s="410"/>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hidden="1" customHeight="1">
      <c r="A545" s="55"/>
      <c r="B545" s="55"/>
      <c r="C545" s="410"/>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hidden="1" customHeight="1">
      <c r="A546" s="55"/>
      <c r="B546" s="55"/>
      <c r="C546" s="410"/>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hidden="1" customHeight="1">
      <c r="A547" s="55"/>
      <c r="B547" s="55"/>
      <c r="C547" s="410"/>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hidden="1" customHeight="1">
      <c r="A548" s="55"/>
      <c r="B548" s="55"/>
      <c r="C548" s="410"/>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hidden="1" customHeight="1">
      <c r="A549" s="55"/>
      <c r="B549" s="55"/>
      <c r="C549" s="410"/>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hidden="1" customHeight="1">
      <c r="A550" s="55"/>
      <c r="B550" s="55"/>
      <c r="C550" s="410"/>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hidden="1" customHeight="1">
      <c r="A551" s="55"/>
      <c r="B551" s="55"/>
      <c r="C551" s="410"/>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hidden="1" customHeight="1">
      <c r="A552" s="55"/>
      <c r="B552" s="55"/>
      <c r="C552" s="410"/>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hidden="1" customHeight="1">
      <c r="A553" s="55"/>
      <c r="B553" s="55"/>
      <c r="C553" s="410"/>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hidden="1" customHeight="1">
      <c r="A554" s="55"/>
      <c r="B554" s="55"/>
      <c r="C554" s="410"/>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hidden="1" customHeight="1">
      <c r="A555" s="55"/>
      <c r="B555" s="55"/>
      <c r="C555" s="410"/>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hidden="1" customHeight="1">
      <c r="A556" s="55"/>
      <c r="B556" s="55"/>
      <c r="C556" s="410"/>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hidden="1" customHeight="1">
      <c r="A557" s="55"/>
      <c r="B557" s="55"/>
      <c r="C557" s="410"/>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hidden="1" customHeight="1">
      <c r="A558" s="55"/>
      <c r="B558" s="55"/>
      <c r="C558" s="410"/>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hidden="1" customHeight="1">
      <c r="A559" s="55"/>
      <c r="B559" s="55"/>
      <c r="C559" s="410"/>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hidden="1" customHeight="1">
      <c r="A560" s="55"/>
      <c r="B560" s="55"/>
      <c r="C560" s="410"/>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hidden="1" customHeight="1">
      <c r="A561" s="55"/>
      <c r="B561" s="55"/>
      <c r="C561" s="410"/>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hidden="1" customHeight="1">
      <c r="A562" s="55"/>
      <c r="B562" s="55"/>
      <c r="C562" s="410"/>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hidden="1" customHeight="1">
      <c r="A563" s="55"/>
      <c r="B563" s="55"/>
      <c r="C563" s="410"/>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hidden="1" customHeight="1">
      <c r="A564" s="55"/>
      <c r="B564" s="55"/>
      <c r="C564" s="410"/>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hidden="1" customHeight="1">
      <c r="A565" s="55"/>
      <c r="B565" s="55"/>
      <c r="C565" s="410"/>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hidden="1" customHeight="1">
      <c r="A566" s="55"/>
      <c r="B566" s="55"/>
      <c r="C566" s="410"/>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hidden="1" customHeight="1">
      <c r="A567" s="55"/>
      <c r="B567" s="55"/>
      <c r="C567" s="410"/>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hidden="1" customHeight="1">
      <c r="A568" s="55"/>
      <c r="B568" s="55"/>
      <c r="C568" s="410"/>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hidden="1" customHeight="1">
      <c r="A569" s="55"/>
      <c r="B569" s="55"/>
      <c r="C569" s="410"/>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hidden="1" customHeight="1">
      <c r="A570" s="55"/>
      <c r="B570" s="55"/>
      <c r="C570" s="410"/>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hidden="1" customHeight="1">
      <c r="A571" s="55"/>
      <c r="B571" s="55"/>
      <c r="C571" s="410"/>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hidden="1" customHeight="1">
      <c r="A572" s="55"/>
      <c r="B572" s="55"/>
      <c r="C572" s="410"/>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hidden="1" customHeight="1">
      <c r="A573" s="55"/>
      <c r="B573" s="55"/>
      <c r="C573" s="410"/>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hidden="1" customHeight="1">
      <c r="A574" s="55"/>
      <c r="B574" s="55"/>
      <c r="C574" s="410"/>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hidden="1" customHeight="1">
      <c r="A575" s="55"/>
      <c r="B575" s="55"/>
      <c r="C575" s="410"/>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hidden="1" customHeight="1">
      <c r="A576" s="55"/>
      <c r="B576" s="55"/>
      <c r="C576" s="410"/>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hidden="1" customHeight="1">
      <c r="A577" s="55"/>
      <c r="B577" s="55"/>
      <c r="C577" s="410"/>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hidden="1" customHeight="1">
      <c r="A578" s="55"/>
      <c r="B578" s="55"/>
      <c r="C578" s="410"/>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hidden="1" customHeight="1">
      <c r="A579" s="55"/>
      <c r="B579" s="55"/>
      <c r="C579" s="410"/>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hidden="1" customHeight="1">
      <c r="A580" s="55"/>
      <c r="B580" s="55"/>
      <c r="C580" s="410"/>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hidden="1" customHeight="1">
      <c r="A581" s="55"/>
      <c r="B581" s="55"/>
      <c r="C581" s="410"/>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hidden="1" customHeight="1">
      <c r="A582" s="55"/>
      <c r="B582" s="55"/>
      <c r="C582" s="410"/>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hidden="1" customHeight="1">
      <c r="A583" s="55"/>
      <c r="B583" s="55"/>
      <c r="C583" s="410"/>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hidden="1" customHeight="1">
      <c r="A584" s="55"/>
      <c r="B584" s="55"/>
      <c r="C584" s="410"/>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hidden="1" customHeight="1">
      <c r="A585" s="55"/>
      <c r="B585" s="55"/>
      <c r="C585" s="410"/>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hidden="1" customHeight="1">
      <c r="A586" s="55"/>
      <c r="B586" s="55"/>
      <c r="C586" s="410"/>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hidden="1" customHeight="1">
      <c r="A587" s="55"/>
      <c r="B587" s="55"/>
      <c r="C587" s="410"/>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hidden="1" customHeight="1">
      <c r="A588" s="55"/>
      <c r="B588" s="55"/>
      <c r="C588" s="410"/>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hidden="1" customHeight="1">
      <c r="A589" s="55"/>
      <c r="B589" s="55"/>
      <c r="C589" s="410"/>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hidden="1" customHeight="1">
      <c r="A590" s="55"/>
      <c r="B590" s="55"/>
      <c r="C590" s="410"/>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hidden="1" customHeight="1">
      <c r="A591" s="55"/>
      <c r="B591" s="55"/>
      <c r="C591" s="410"/>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hidden="1" customHeight="1">
      <c r="A592" s="55"/>
      <c r="B592" s="55"/>
      <c r="C592" s="410"/>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hidden="1" customHeight="1">
      <c r="A593" s="55"/>
      <c r="B593" s="55"/>
      <c r="C593" s="410"/>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hidden="1" customHeight="1">
      <c r="A594" s="55"/>
      <c r="B594" s="55"/>
      <c r="C594" s="410"/>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hidden="1" customHeight="1">
      <c r="A595" s="55"/>
      <c r="B595" s="55"/>
      <c r="C595" s="410"/>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hidden="1" customHeight="1">
      <c r="A596" s="55"/>
      <c r="B596" s="55"/>
      <c r="C596" s="410"/>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hidden="1" customHeight="1">
      <c r="A597" s="55"/>
      <c r="B597" s="55"/>
      <c r="C597" s="410"/>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hidden="1" customHeight="1">
      <c r="A598" s="55"/>
      <c r="B598" s="55"/>
      <c r="C598" s="410"/>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hidden="1" customHeight="1">
      <c r="A599" s="55"/>
      <c r="B599" s="55"/>
      <c r="C599" s="410"/>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hidden="1" customHeight="1">
      <c r="A600" s="55"/>
      <c r="B600" s="55"/>
      <c r="C600" s="410"/>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hidden="1" customHeight="1">
      <c r="A601" s="55"/>
      <c r="B601" s="55"/>
      <c r="C601" s="410"/>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hidden="1" customHeight="1">
      <c r="A602" s="55"/>
      <c r="B602" s="55"/>
      <c r="C602" s="410"/>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hidden="1" customHeight="1">
      <c r="A603" s="55"/>
      <c r="B603" s="55"/>
      <c r="C603" s="410"/>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hidden="1" customHeight="1">
      <c r="A604" s="55"/>
      <c r="B604" s="55"/>
      <c r="C604" s="410"/>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hidden="1" customHeight="1">
      <c r="A605" s="55"/>
      <c r="B605" s="55"/>
      <c r="C605" s="410"/>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hidden="1" customHeight="1">
      <c r="A606" s="55"/>
      <c r="B606" s="55"/>
      <c r="C606" s="410"/>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hidden="1" customHeight="1">
      <c r="A607" s="55"/>
      <c r="B607" s="55"/>
      <c r="C607" s="410"/>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hidden="1" customHeight="1">
      <c r="A608" s="55"/>
      <c r="B608" s="55"/>
      <c r="C608" s="410"/>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hidden="1" customHeight="1">
      <c r="A609" s="55"/>
      <c r="B609" s="55"/>
      <c r="C609" s="410"/>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hidden="1" customHeight="1">
      <c r="A610" s="55"/>
      <c r="B610" s="55"/>
      <c r="C610" s="410"/>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hidden="1" customHeight="1">
      <c r="A611" s="55"/>
      <c r="B611" s="55"/>
      <c r="C611" s="410"/>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hidden="1" customHeight="1">
      <c r="A612" s="55"/>
      <c r="B612" s="55"/>
      <c r="C612" s="410"/>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hidden="1" customHeight="1">
      <c r="A613" s="55"/>
      <c r="B613" s="55"/>
      <c r="C613" s="410"/>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hidden="1" customHeight="1">
      <c r="A614" s="55"/>
      <c r="B614" s="55"/>
      <c r="C614" s="410"/>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hidden="1" customHeight="1">
      <c r="A615" s="55"/>
      <c r="B615" s="55"/>
      <c r="C615" s="410"/>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hidden="1" customHeight="1">
      <c r="A616" s="55"/>
      <c r="B616" s="55"/>
      <c r="C616" s="410"/>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hidden="1" customHeight="1">
      <c r="A617" s="55"/>
      <c r="B617" s="55"/>
      <c r="C617" s="410"/>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hidden="1" customHeight="1">
      <c r="A618" s="55"/>
      <c r="B618" s="55"/>
      <c r="C618" s="410"/>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hidden="1" customHeight="1">
      <c r="A619" s="55"/>
      <c r="B619" s="55"/>
      <c r="C619" s="410"/>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hidden="1" customHeight="1">
      <c r="A620" s="55"/>
      <c r="B620" s="55"/>
      <c r="C620" s="410"/>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hidden="1" customHeight="1">
      <c r="A621" s="55"/>
      <c r="B621" s="55"/>
      <c r="C621" s="410"/>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hidden="1" customHeight="1">
      <c r="A622" s="55"/>
      <c r="B622" s="55"/>
      <c r="C622" s="410"/>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hidden="1" customHeight="1">
      <c r="A623" s="55"/>
      <c r="B623" s="55"/>
      <c r="C623" s="410"/>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hidden="1" customHeight="1">
      <c r="A624" s="55"/>
      <c r="B624" s="55"/>
      <c r="C624" s="410"/>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hidden="1" customHeight="1">
      <c r="A625" s="55"/>
      <c r="B625" s="55"/>
      <c r="C625" s="410"/>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hidden="1" customHeight="1">
      <c r="A626" s="55"/>
      <c r="B626" s="55"/>
      <c r="C626" s="410"/>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hidden="1" customHeight="1">
      <c r="A627" s="55"/>
      <c r="B627" s="55"/>
      <c r="C627" s="410"/>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hidden="1" customHeight="1">
      <c r="A628" s="55"/>
      <c r="B628" s="55"/>
      <c r="C628" s="410"/>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hidden="1" customHeight="1">
      <c r="A629" s="55"/>
      <c r="B629" s="55"/>
      <c r="C629" s="410"/>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hidden="1" customHeight="1">
      <c r="A630" s="55"/>
      <c r="B630" s="55"/>
      <c r="C630" s="410"/>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hidden="1" customHeight="1">
      <c r="A631" s="55"/>
      <c r="B631" s="55"/>
      <c r="C631" s="410"/>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hidden="1" customHeight="1">
      <c r="A632" s="55"/>
      <c r="B632" s="55"/>
      <c r="C632" s="410"/>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hidden="1" customHeight="1">
      <c r="A633" s="55"/>
      <c r="B633" s="55"/>
      <c r="C633" s="410"/>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hidden="1" customHeight="1">
      <c r="A634" s="55"/>
      <c r="B634" s="55"/>
      <c r="C634" s="410"/>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hidden="1" customHeight="1">
      <c r="A635" s="55"/>
      <c r="B635" s="55"/>
      <c r="C635" s="410"/>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hidden="1" customHeight="1">
      <c r="A636" s="55"/>
      <c r="B636" s="55"/>
      <c r="C636" s="410"/>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hidden="1" customHeight="1">
      <c r="A637" s="55"/>
      <c r="B637" s="55"/>
      <c r="C637" s="410"/>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hidden="1" customHeight="1">
      <c r="A638" s="55"/>
      <c r="B638" s="55"/>
      <c r="C638" s="410"/>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hidden="1" customHeight="1">
      <c r="A639" s="55"/>
      <c r="B639" s="55"/>
      <c r="C639" s="410"/>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hidden="1" customHeight="1">
      <c r="A640" s="55"/>
      <c r="B640" s="55"/>
      <c r="C640" s="410"/>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hidden="1" customHeight="1">
      <c r="A641" s="55"/>
      <c r="B641" s="55"/>
      <c r="C641" s="410"/>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hidden="1" customHeight="1">
      <c r="A642" s="55"/>
      <c r="B642" s="55"/>
      <c r="C642" s="410"/>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hidden="1" customHeight="1">
      <c r="A643" s="55"/>
      <c r="B643" s="55"/>
      <c r="C643" s="410"/>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hidden="1" customHeight="1">
      <c r="A644" s="55"/>
      <c r="B644" s="55"/>
      <c r="C644" s="410"/>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hidden="1" customHeight="1">
      <c r="A645" s="55"/>
      <c r="B645" s="55"/>
      <c r="C645" s="410"/>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hidden="1" customHeight="1">
      <c r="A646" s="55"/>
      <c r="B646" s="55"/>
      <c r="C646" s="410"/>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hidden="1" customHeight="1">
      <c r="A647" s="55"/>
      <c r="B647" s="55"/>
      <c r="C647" s="410"/>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hidden="1" customHeight="1">
      <c r="A648" s="55"/>
      <c r="B648" s="55"/>
      <c r="C648" s="410"/>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hidden="1" customHeight="1">
      <c r="A649" s="55"/>
      <c r="B649" s="55"/>
      <c r="C649" s="410"/>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hidden="1" customHeight="1">
      <c r="A650" s="55"/>
      <c r="B650" s="55"/>
      <c r="C650" s="410"/>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hidden="1" customHeight="1">
      <c r="A651" s="55"/>
      <c r="B651" s="55"/>
      <c r="C651" s="410"/>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hidden="1" customHeight="1">
      <c r="A652" s="55"/>
      <c r="B652" s="55"/>
      <c r="C652" s="410"/>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hidden="1" customHeight="1">
      <c r="A653" s="55"/>
      <c r="B653" s="55"/>
      <c r="C653" s="410"/>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hidden="1" customHeight="1">
      <c r="A654" s="55"/>
      <c r="B654" s="55"/>
      <c r="C654" s="410"/>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hidden="1" customHeight="1">
      <c r="A655" s="55"/>
      <c r="B655" s="55"/>
      <c r="C655" s="410"/>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hidden="1" customHeight="1">
      <c r="A656" s="55"/>
      <c r="B656" s="55"/>
      <c r="C656" s="410"/>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hidden="1" customHeight="1">
      <c r="A657" s="55"/>
      <c r="B657" s="55"/>
      <c r="C657" s="410"/>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hidden="1" customHeight="1">
      <c r="A658" s="55"/>
      <c r="B658" s="55"/>
      <c r="C658" s="410"/>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hidden="1" customHeight="1">
      <c r="A659" s="55"/>
      <c r="B659" s="55"/>
      <c r="C659" s="410"/>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hidden="1" customHeight="1">
      <c r="A660" s="55"/>
      <c r="B660" s="55"/>
      <c r="C660" s="410"/>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hidden="1" customHeight="1">
      <c r="A661" s="55"/>
      <c r="B661" s="55"/>
      <c r="C661" s="410"/>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hidden="1" customHeight="1">
      <c r="A662" s="55"/>
      <c r="B662" s="55"/>
      <c r="C662" s="410"/>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hidden="1" customHeight="1">
      <c r="A663" s="55"/>
      <c r="B663" s="55"/>
      <c r="C663" s="410"/>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hidden="1" customHeight="1">
      <c r="A664" s="55"/>
      <c r="B664" s="55"/>
      <c r="C664" s="410"/>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hidden="1" customHeight="1">
      <c r="A665" s="55"/>
      <c r="B665" s="55"/>
      <c r="C665" s="410"/>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hidden="1" customHeight="1">
      <c r="A666" s="55"/>
      <c r="B666" s="55"/>
      <c r="C666" s="410"/>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hidden="1" customHeight="1">
      <c r="A667" s="55"/>
      <c r="B667" s="55"/>
      <c r="C667" s="410"/>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hidden="1" customHeight="1">
      <c r="A668" s="55"/>
      <c r="B668" s="55"/>
      <c r="C668" s="410"/>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hidden="1" customHeight="1">
      <c r="A669" s="55"/>
      <c r="B669" s="55"/>
      <c r="C669" s="410"/>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hidden="1" customHeight="1">
      <c r="A670" s="55"/>
      <c r="B670" s="55"/>
      <c r="C670" s="410"/>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hidden="1" customHeight="1">
      <c r="A671" s="55"/>
      <c r="B671" s="55"/>
      <c r="C671" s="410"/>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hidden="1" customHeight="1">
      <c r="A672" s="55"/>
      <c r="B672" s="55"/>
      <c r="C672" s="410"/>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hidden="1" customHeight="1">
      <c r="A673" s="55"/>
      <c r="B673" s="55"/>
      <c r="C673" s="410"/>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hidden="1" customHeight="1">
      <c r="A674" s="55"/>
      <c r="B674" s="55"/>
      <c r="C674" s="410"/>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hidden="1" customHeight="1">
      <c r="A675" s="55"/>
      <c r="B675" s="55"/>
      <c r="C675" s="410"/>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hidden="1" customHeight="1">
      <c r="A676" s="55"/>
      <c r="B676" s="55"/>
      <c r="C676" s="410"/>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hidden="1" customHeight="1">
      <c r="A677" s="55"/>
      <c r="B677" s="55"/>
      <c r="C677" s="410"/>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hidden="1" customHeight="1">
      <c r="A678" s="55"/>
      <c r="B678" s="55"/>
      <c r="C678" s="410"/>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hidden="1" customHeight="1">
      <c r="A679" s="55"/>
      <c r="B679" s="55"/>
      <c r="C679" s="410"/>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hidden="1" customHeight="1">
      <c r="A680" s="55"/>
      <c r="B680" s="55"/>
      <c r="C680" s="410"/>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hidden="1" customHeight="1">
      <c r="A681" s="55"/>
      <c r="B681" s="55"/>
      <c r="C681" s="410"/>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hidden="1" customHeight="1">
      <c r="A682" s="55"/>
      <c r="B682" s="55"/>
      <c r="C682" s="410"/>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hidden="1" customHeight="1">
      <c r="A683" s="55"/>
      <c r="B683" s="55"/>
      <c r="C683" s="410"/>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hidden="1" customHeight="1">
      <c r="A684" s="55"/>
      <c r="B684" s="55"/>
      <c r="C684" s="410"/>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hidden="1" customHeight="1">
      <c r="A685" s="55"/>
      <c r="B685" s="55"/>
      <c r="C685" s="410"/>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hidden="1" customHeight="1">
      <c r="A686" s="55"/>
      <c r="B686" s="55"/>
      <c r="C686" s="410"/>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hidden="1" customHeight="1">
      <c r="A687" s="55"/>
      <c r="B687" s="55"/>
      <c r="C687" s="410"/>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hidden="1" customHeight="1">
      <c r="A688" s="55"/>
      <c r="B688" s="55"/>
      <c r="C688" s="410"/>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hidden="1" customHeight="1">
      <c r="A689" s="55"/>
      <c r="B689" s="55"/>
      <c r="C689" s="410"/>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hidden="1" customHeight="1">
      <c r="A690" s="55"/>
      <c r="B690" s="55"/>
      <c r="C690" s="410"/>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hidden="1" customHeight="1">
      <c r="A691" s="55"/>
      <c r="B691" s="55"/>
      <c r="C691" s="410"/>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hidden="1" customHeight="1">
      <c r="A692" s="55"/>
      <c r="B692" s="55"/>
      <c r="C692" s="410"/>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hidden="1" customHeight="1">
      <c r="A693" s="55"/>
      <c r="B693" s="55"/>
      <c r="C693" s="410"/>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hidden="1" customHeight="1">
      <c r="A694" s="55"/>
      <c r="B694" s="55"/>
      <c r="C694" s="410"/>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hidden="1" customHeight="1">
      <c r="A695" s="55"/>
      <c r="B695" s="55"/>
      <c r="C695" s="410"/>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hidden="1" customHeight="1">
      <c r="A696" s="55"/>
      <c r="B696" s="55"/>
      <c r="C696" s="410"/>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hidden="1" customHeight="1">
      <c r="A697" s="55"/>
      <c r="B697" s="55"/>
      <c r="C697" s="410"/>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hidden="1" customHeight="1">
      <c r="A698" s="55"/>
      <c r="B698" s="55"/>
      <c r="C698" s="410"/>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hidden="1" customHeight="1">
      <c r="A699" s="55"/>
      <c r="B699" s="55"/>
      <c r="C699" s="410"/>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hidden="1" customHeight="1">
      <c r="A700" s="55"/>
      <c r="B700" s="55"/>
      <c r="C700" s="410"/>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hidden="1" customHeight="1">
      <c r="A701" s="55"/>
      <c r="B701" s="55"/>
      <c r="C701" s="410"/>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hidden="1" customHeight="1">
      <c r="A702" s="55"/>
      <c r="B702" s="55"/>
      <c r="C702" s="410"/>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hidden="1" customHeight="1">
      <c r="A703" s="55"/>
      <c r="B703" s="55"/>
      <c r="C703" s="410"/>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hidden="1" customHeight="1">
      <c r="A704" s="55"/>
      <c r="B704" s="55"/>
      <c r="C704" s="410"/>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hidden="1" customHeight="1">
      <c r="A705" s="55"/>
      <c r="B705" s="55"/>
      <c r="C705" s="410"/>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hidden="1" customHeight="1">
      <c r="A706" s="55"/>
      <c r="B706" s="55"/>
      <c r="C706" s="410"/>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hidden="1" customHeight="1">
      <c r="A707" s="55"/>
      <c r="B707" s="55"/>
      <c r="C707" s="410"/>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hidden="1" customHeight="1">
      <c r="A708" s="55"/>
      <c r="B708" s="55"/>
      <c r="C708" s="410"/>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hidden="1" customHeight="1">
      <c r="A709" s="55"/>
      <c r="B709" s="55"/>
      <c r="C709" s="410"/>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hidden="1" customHeight="1">
      <c r="A710" s="55"/>
      <c r="B710" s="55"/>
      <c r="C710" s="410"/>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hidden="1" customHeight="1">
      <c r="A711" s="55"/>
      <c r="B711" s="55"/>
      <c r="C711" s="410"/>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hidden="1" customHeight="1">
      <c r="A712" s="55"/>
      <c r="B712" s="55"/>
      <c r="C712" s="410"/>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hidden="1" customHeight="1">
      <c r="A713" s="55"/>
      <c r="B713" s="55"/>
      <c r="C713" s="410"/>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hidden="1" customHeight="1">
      <c r="A714" s="55"/>
      <c r="B714" s="55"/>
      <c r="C714" s="410"/>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hidden="1" customHeight="1">
      <c r="A715" s="55"/>
      <c r="B715" s="55"/>
      <c r="C715" s="410"/>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hidden="1" customHeight="1">
      <c r="A716" s="55"/>
      <c r="B716" s="55"/>
      <c r="C716" s="410"/>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hidden="1" customHeight="1">
      <c r="A717" s="55"/>
      <c r="B717" s="55"/>
      <c r="C717" s="410"/>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hidden="1" customHeight="1">
      <c r="A718" s="55"/>
      <c r="B718" s="55"/>
      <c r="C718" s="410"/>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hidden="1" customHeight="1">
      <c r="A719" s="55"/>
      <c r="B719" s="55"/>
      <c r="C719" s="410"/>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hidden="1" customHeight="1">
      <c r="A720" s="55"/>
      <c r="B720" s="55"/>
      <c r="C720" s="410"/>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hidden="1" customHeight="1">
      <c r="A721" s="55"/>
      <c r="B721" s="55"/>
      <c r="C721" s="410"/>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hidden="1" customHeight="1">
      <c r="A722" s="55"/>
      <c r="B722" s="55"/>
      <c r="C722" s="410"/>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hidden="1" customHeight="1">
      <c r="A723" s="55"/>
      <c r="B723" s="55"/>
      <c r="C723" s="410"/>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hidden="1" customHeight="1">
      <c r="A724" s="55"/>
      <c r="B724" s="55"/>
      <c r="C724" s="410"/>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hidden="1" customHeight="1">
      <c r="A725" s="55"/>
      <c r="B725" s="55"/>
      <c r="C725" s="410"/>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hidden="1" customHeight="1">
      <c r="A726" s="55"/>
      <c r="B726" s="55"/>
      <c r="C726" s="410"/>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hidden="1" customHeight="1">
      <c r="A727" s="55"/>
      <c r="B727" s="55"/>
      <c r="C727" s="410"/>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hidden="1" customHeight="1">
      <c r="A728" s="55"/>
      <c r="B728" s="55"/>
      <c r="C728" s="410"/>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hidden="1" customHeight="1">
      <c r="A729" s="55"/>
      <c r="B729" s="55"/>
      <c r="C729" s="410"/>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hidden="1" customHeight="1">
      <c r="A730" s="55"/>
      <c r="B730" s="55"/>
      <c r="C730" s="410"/>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hidden="1" customHeight="1">
      <c r="A731" s="55"/>
      <c r="B731" s="55"/>
      <c r="C731" s="410"/>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hidden="1" customHeight="1">
      <c r="A732" s="55"/>
      <c r="B732" s="55"/>
      <c r="C732" s="410"/>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hidden="1" customHeight="1">
      <c r="A733" s="55"/>
      <c r="B733" s="55"/>
      <c r="C733" s="410"/>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hidden="1" customHeight="1">
      <c r="A734" s="55"/>
      <c r="B734" s="55"/>
      <c r="C734" s="410"/>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hidden="1" customHeight="1">
      <c r="A735" s="55"/>
      <c r="B735" s="55"/>
      <c r="C735" s="410"/>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hidden="1" customHeight="1">
      <c r="A736" s="55"/>
      <c r="B736" s="55"/>
      <c r="C736" s="410"/>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hidden="1" customHeight="1">
      <c r="A737" s="55"/>
      <c r="B737" s="55"/>
      <c r="C737" s="410"/>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hidden="1" customHeight="1">
      <c r="A738" s="55"/>
      <c r="B738" s="55"/>
      <c r="C738" s="410"/>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hidden="1" customHeight="1">
      <c r="A739" s="55"/>
      <c r="B739" s="55"/>
      <c r="C739" s="410"/>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hidden="1" customHeight="1">
      <c r="A740" s="55"/>
      <c r="B740" s="55"/>
      <c r="C740" s="410"/>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hidden="1" customHeight="1">
      <c r="A741" s="55"/>
      <c r="B741" s="55"/>
      <c r="C741" s="410"/>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hidden="1" customHeight="1">
      <c r="A742" s="55"/>
      <c r="B742" s="55"/>
      <c r="C742" s="410"/>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hidden="1" customHeight="1">
      <c r="A743" s="55"/>
      <c r="B743" s="55"/>
      <c r="C743" s="410"/>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hidden="1" customHeight="1">
      <c r="A744" s="55"/>
      <c r="B744" s="55"/>
      <c r="C744" s="410"/>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hidden="1" customHeight="1">
      <c r="A745" s="55"/>
      <c r="B745" s="55"/>
      <c r="C745" s="410"/>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hidden="1" customHeight="1">
      <c r="A746" s="55"/>
      <c r="B746" s="55"/>
      <c r="C746" s="410"/>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hidden="1" customHeight="1">
      <c r="A747" s="55"/>
      <c r="B747" s="55"/>
      <c r="C747" s="410"/>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hidden="1" customHeight="1">
      <c r="A748" s="55"/>
      <c r="B748" s="55"/>
      <c r="C748" s="410"/>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hidden="1" customHeight="1">
      <c r="A749" s="55"/>
      <c r="B749" s="55"/>
      <c r="C749" s="410"/>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hidden="1" customHeight="1">
      <c r="A750" s="55"/>
      <c r="B750" s="55"/>
      <c r="C750" s="410"/>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hidden="1" customHeight="1">
      <c r="A751" s="55"/>
      <c r="B751" s="55"/>
      <c r="C751" s="410"/>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hidden="1" customHeight="1">
      <c r="A752" s="55"/>
      <c r="B752" s="55"/>
      <c r="C752" s="410"/>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hidden="1" customHeight="1">
      <c r="A753" s="55"/>
      <c r="B753" s="55"/>
      <c r="C753" s="410"/>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hidden="1" customHeight="1">
      <c r="A754" s="55"/>
      <c r="B754" s="55"/>
      <c r="C754" s="410"/>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hidden="1" customHeight="1">
      <c r="A755" s="55"/>
      <c r="B755" s="55"/>
      <c r="C755" s="410"/>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hidden="1" customHeight="1">
      <c r="A756" s="55"/>
      <c r="B756" s="55"/>
      <c r="C756" s="410"/>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hidden="1" customHeight="1">
      <c r="A757" s="55"/>
      <c r="B757" s="55"/>
      <c r="C757" s="410"/>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hidden="1" customHeight="1">
      <c r="A758" s="55"/>
      <c r="B758" s="55"/>
      <c r="C758" s="410"/>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hidden="1" customHeight="1">
      <c r="A759" s="55"/>
      <c r="B759" s="55"/>
      <c r="C759" s="410"/>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hidden="1" customHeight="1">
      <c r="A760" s="55"/>
      <c r="B760" s="55"/>
      <c r="C760" s="410"/>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hidden="1" customHeight="1">
      <c r="A761" s="55"/>
      <c r="B761" s="55"/>
      <c r="C761" s="410"/>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hidden="1" customHeight="1">
      <c r="A762" s="55"/>
      <c r="B762" s="55"/>
      <c r="C762" s="410"/>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hidden="1" customHeight="1">
      <c r="A763" s="55"/>
      <c r="B763" s="55"/>
      <c r="C763" s="410"/>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hidden="1" customHeight="1">
      <c r="A764" s="55"/>
      <c r="B764" s="55"/>
      <c r="C764" s="410"/>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hidden="1" customHeight="1">
      <c r="A765" s="55"/>
      <c r="B765" s="55"/>
      <c r="C765" s="410"/>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hidden="1" customHeight="1">
      <c r="A766" s="55"/>
      <c r="B766" s="55"/>
      <c r="C766" s="410"/>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hidden="1" customHeight="1">
      <c r="A767" s="55"/>
      <c r="B767" s="55"/>
      <c r="C767" s="410"/>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hidden="1" customHeight="1">
      <c r="A768" s="55"/>
      <c r="B768" s="55"/>
      <c r="C768" s="410"/>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hidden="1" customHeight="1">
      <c r="A769" s="55"/>
      <c r="B769" s="55"/>
      <c r="C769" s="410"/>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hidden="1" customHeight="1">
      <c r="A770" s="55"/>
      <c r="B770" s="55"/>
      <c r="C770" s="410"/>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hidden="1" customHeight="1">
      <c r="A771" s="55"/>
      <c r="B771" s="55"/>
      <c r="C771" s="410"/>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hidden="1" customHeight="1">
      <c r="A772" s="55"/>
      <c r="B772" s="55"/>
      <c r="C772" s="410"/>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hidden="1" customHeight="1">
      <c r="A773" s="55"/>
      <c r="B773" s="55"/>
      <c r="C773" s="410"/>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hidden="1" customHeight="1">
      <c r="A774" s="55"/>
      <c r="B774" s="55"/>
      <c r="C774" s="410"/>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hidden="1" customHeight="1">
      <c r="A775" s="55"/>
      <c r="B775" s="55"/>
      <c r="C775" s="410"/>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hidden="1" customHeight="1">
      <c r="A776" s="55"/>
      <c r="B776" s="55"/>
      <c r="C776" s="410"/>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hidden="1" customHeight="1">
      <c r="A777" s="55"/>
      <c r="B777" s="55"/>
      <c r="C777" s="410"/>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hidden="1" customHeight="1">
      <c r="A778" s="55"/>
      <c r="B778" s="55"/>
      <c r="C778" s="410"/>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hidden="1" customHeight="1">
      <c r="A779" s="55"/>
      <c r="B779" s="55"/>
      <c r="C779" s="410"/>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hidden="1" customHeight="1">
      <c r="A780" s="55"/>
      <c r="B780" s="55"/>
      <c r="C780" s="410"/>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hidden="1" customHeight="1">
      <c r="A781" s="55"/>
      <c r="B781" s="55"/>
      <c r="C781" s="410"/>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hidden="1" customHeight="1">
      <c r="A782" s="55"/>
      <c r="B782" s="55"/>
      <c r="C782" s="410"/>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hidden="1" customHeight="1">
      <c r="A783" s="55"/>
      <c r="B783" s="55"/>
      <c r="C783" s="410"/>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hidden="1" customHeight="1">
      <c r="A784" s="55"/>
      <c r="B784" s="55"/>
      <c r="C784" s="410"/>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hidden="1" customHeight="1">
      <c r="A785" s="55"/>
      <c r="B785" s="55"/>
      <c r="C785" s="410"/>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hidden="1" customHeight="1">
      <c r="A786" s="55"/>
      <c r="B786" s="55"/>
      <c r="C786" s="410"/>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hidden="1" customHeight="1">
      <c r="A787" s="55"/>
      <c r="B787" s="55"/>
      <c r="C787" s="410"/>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hidden="1" customHeight="1">
      <c r="A788" s="55"/>
      <c r="B788" s="55"/>
      <c r="C788" s="410"/>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hidden="1" customHeight="1">
      <c r="A789" s="55"/>
      <c r="B789" s="55"/>
      <c r="C789" s="410"/>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hidden="1" customHeight="1">
      <c r="A790" s="55"/>
      <c r="B790" s="55"/>
      <c r="C790" s="410"/>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hidden="1" customHeight="1">
      <c r="A791" s="55"/>
      <c r="B791" s="55"/>
      <c r="C791" s="410"/>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hidden="1" customHeight="1">
      <c r="A792" s="55"/>
      <c r="B792" s="55"/>
      <c r="C792" s="410"/>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hidden="1" customHeight="1">
      <c r="A793" s="55"/>
      <c r="B793" s="55"/>
      <c r="C793" s="410"/>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hidden="1" customHeight="1">
      <c r="A794" s="55"/>
      <c r="B794" s="55"/>
      <c r="C794" s="410"/>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hidden="1" customHeight="1">
      <c r="A795" s="55"/>
      <c r="B795" s="55"/>
      <c r="C795" s="410"/>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hidden="1" customHeight="1">
      <c r="A796" s="55"/>
      <c r="B796" s="55"/>
      <c r="C796" s="410"/>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hidden="1" customHeight="1">
      <c r="A797" s="55"/>
      <c r="B797" s="55"/>
      <c r="C797" s="410"/>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hidden="1" customHeight="1">
      <c r="A798" s="55"/>
      <c r="B798" s="55"/>
      <c r="C798" s="410"/>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hidden="1" customHeight="1">
      <c r="A799" s="55"/>
      <c r="B799" s="55"/>
      <c r="C799" s="410"/>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hidden="1" customHeight="1">
      <c r="A800" s="55"/>
      <c r="B800" s="55"/>
      <c r="C800" s="410"/>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hidden="1" customHeight="1">
      <c r="A801" s="55"/>
      <c r="B801" s="55"/>
      <c r="C801" s="410"/>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hidden="1" customHeight="1">
      <c r="A802" s="55"/>
      <c r="B802" s="55"/>
      <c r="C802" s="410"/>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hidden="1" customHeight="1">
      <c r="A803" s="55"/>
      <c r="B803" s="55"/>
      <c r="C803" s="410"/>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hidden="1" customHeight="1">
      <c r="A804" s="55"/>
      <c r="B804" s="55"/>
      <c r="C804" s="410"/>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hidden="1" customHeight="1">
      <c r="A805" s="55"/>
      <c r="B805" s="55"/>
      <c r="C805" s="410"/>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hidden="1" customHeight="1">
      <c r="A806" s="55"/>
      <c r="B806" s="55"/>
      <c r="C806" s="410"/>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hidden="1" customHeight="1">
      <c r="A807" s="55"/>
      <c r="B807" s="55"/>
      <c r="C807" s="410"/>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hidden="1" customHeight="1">
      <c r="A808" s="55"/>
      <c r="B808" s="55"/>
      <c r="C808" s="410"/>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hidden="1" customHeight="1">
      <c r="A809" s="55"/>
      <c r="B809" s="55"/>
      <c r="C809" s="410"/>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hidden="1" customHeight="1">
      <c r="A810" s="55"/>
      <c r="B810" s="55"/>
      <c r="C810" s="410"/>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hidden="1" customHeight="1">
      <c r="A811" s="55"/>
      <c r="B811" s="55"/>
      <c r="C811" s="410"/>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hidden="1" customHeight="1">
      <c r="A812" s="55"/>
      <c r="B812" s="55"/>
      <c r="C812" s="410"/>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hidden="1" customHeight="1">
      <c r="A813" s="55"/>
      <c r="B813" s="55"/>
      <c r="C813" s="410"/>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hidden="1" customHeight="1">
      <c r="A814" s="55"/>
      <c r="B814" s="55"/>
      <c r="C814" s="410"/>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hidden="1" customHeight="1">
      <c r="A815" s="55"/>
      <c r="B815" s="55"/>
      <c r="C815" s="410"/>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hidden="1" customHeight="1">
      <c r="A816" s="55"/>
      <c r="B816" s="55"/>
      <c r="C816" s="410"/>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hidden="1" customHeight="1">
      <c r="A817" s="55"/>
      <c r="B817" s="55"/>
      <c r="C817" s="410"/>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hidden="1" customHeight="1">
      <c r="A818" s="55"/>
      <c r="B818" s="55"/>
      <c r="C818" s="410"/>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hidden="1" customHeight="1">
      <c r="A819" s="55"/>
      <c r="B819" s="55"/>
      <c r="C819" s="410"/>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hidden="1" customHeight="1">
      <c r="A820" s="55"/>
      <c r="B820" s="55"/>
      <c r="C820" s="410"/>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hidden="1" customHeight="1">
      <c r="A821" s="55"/>
      <c r="B821" s="55"/>
      <c r="C821" s="410"/>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hidden="1" customHeight="1">
      <c r="A822" s="55"/>
      <c r="B822" s="55"/>
      <c r="C822" s="410"/>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hidden="1" customHeight="1">
      <c r="A823" s="55"/>
      <c r="B823" s="55"/>
      <c r="C823" s="410"/>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hidden="1" customHeight="1">
      <c r="A824" s="55"/>
      <c r="B824" s="55"/>
      <c r="C824" s="410"/>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hidden="1" customHeight="1">
      <c r="A825" s="55"/>
      <c r="B825" s="55"/>
      <c r="C825" s="410"/>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hidden="1" customHeight="1">
      <c r="A826" s="55"/>
      <c r="B826" s="55"/>
      <c r="C826" s="410"/>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hidden="1" customHeight="1">
      <c r="A827" s="55"/>
      <c r="B827" s="55"/>
      <c r="C827" s="410"/>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hidden="1" customHeight="1">
      <c r="A828" s="55"/>
      <c r="B828" s="55"/>
      <c r="C828" s="410"/>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hidden="1" customHeight="1">
      <c r="A829" s="55"/>
      <c r="B829" s="55"/>
      <c r="C829" s="410"/>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hidden="1" customHeight="1">
      <c r="A830" s="55"/>
      <c r="B830" s="55"/>
      <c r="C830" s="410"/>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hidden="1" customHeight="1">
      <c r="A831" s="55"/>
      <c r="B831" s="55"/>
      <c r="C831" s="410"/>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hidden="1" customHeight="1">
      <c r="A832" s="55"/>
      <c r="B832" s="55"/>
      <c r="C832" s="410"/>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hidden="1" customHeight="1">
      <c r="A833" s="55"/>
      <c r="B833" s="55"/>
      <c r="C833" s="410"/>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hidden="1" customHeight="1">
      <c r="A834" s="55"/>
      <c r="B834" s="55"/>
      <c r="C834" s="410"/>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hidden="1" customHeight="1">
      <c r="A835" s="55"/>
      <c r="B835" s="55"/>
      <c r="C835" s="410"/>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hidden="1" customHeight="1">
      <c r="A836" s="55"/>
      <c r="B836" s="55"/>
      <c r="C836" s="410"/>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hidden="1" customHeight="1">
      <c r="A837" s="55"/>
      <c r="B837" s="55"/>
      <c r="C837" s="410"/>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hidden="1" customHeight="1">
      <c r="A838" s="55"/>
      <c r="B838" s="55"/>
      <c r="C838" s="410"/>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hidden="1" customHeight="1">
      <c r="A839" s="55"/>
      <c r="B839" s="55"/>
      <c r="C839" s="410"/>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hidden="1" customHeight="1">
      <c r="A840" s="55"/>
      <c r="B840" s="55"/>
      <c r="C840" s="410"/>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hidden="1" customHeight="1">
      <c r="A841" s="55"/>
      <c r="B841" s="55"/>
      <c r="C841" s="410"/>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hidden="1" customHeight="1">
      <c r="A842" s="55"/>
      <c r="B842" s="55"/>
      <c r="C842" s="410"/>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hidden="1" customHeight="1">
      <c r="A843" s="55"/>
      <c r="B843" s="55"/>
      <c r="C843" s="410"/>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hidden="1" customHeight="1">
      <c r="A844" s="55"/>
      <c r="B844" s="55"/>
      <c r="C844" s="410"/>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hidden="1" customHeight="1">
      <c r="A845" s="55"/>
      <c r="B845" s="55"/>
      <c r="C845" s="410"/>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hidden="1" customHeight="1">
      <c r="A846" s="55"/>
      <c r="B846" s="55"/>
      <c r="C846" s="410"/>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hidden="1" customHeight="1">
      <c r="A847" s="55"/>
      <c r="B847" s="55"/>
      <c r="C847" s="410"/>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hidden="1" customHeight="1">
      <c r="A848" s="55"/>
      <c r="B848" s="55"/>
      <c r="C848" s="410"/>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hidden="1" customHeight="1">
      <c r="A849" s="55"/>
      <c r="B849" s="55"/>
      <c r="C849" s="410"/>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hidden="1" customHeight="1">
      <c r="A850" s="55"/>
      <c r="B850" s="55"/>
      <c r="C850" s="410"/>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hidden="1" customHeight="1">
      <c r="A851" s="55"/>
      <c r="B851" s="55"/>
      <c r="C851" s="410"/>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hidden="1" customHeight="1">
      <c r="A852" s="55"/>
      <c r="B852" s="55"/>
      <c r="C852" s="410"/>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hidden="1" customHeight="1">
      <c r="A853" s="55"/>
      <c r="B853" s="55"/>
      <c r="C853" s="410"/>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hidden="1" customHeight="1">
      <c r="A854" s="55"/>
      <c r="B854" s="55"/>
      <c r="C854" s="410"/>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hidden="1" customHeight="1">
      <c r="A855" s="55"/>
      <c r="B855" s="55"/>
      <c r="C855" s="410"/>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hidden="1" customHeight="1">
      <c r="A856" s="55"/>
      <c r="B856" s="55"/>
      <c r="C856" s="410"/>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hidden="1" customHeight="1">
      <c r="A857" s="55"/>
      <c r="B857" s="55"/>
      <c r="C857" s="410"/>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hidden="1" customHeight="1">
      <c r="A858" s="55"/>
      <c r="B858" s="55"/>
      <c r="C858" s="410"/>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hidden="1" customHeight="1">
      <c r="A859" s="55"/>
      <c r="B859" s="55"/>
      <c r="C859" s="410"/>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hidden="1" customHeight="1">
      <c r="A860" s="55"/>
      <c r="B860" s="55"/>
      <c r="C860" s="410"/>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hidden="1" customHeight="1">
      <c r="A861" s="55"/>
      <c r="B861" s="55"/>
      <c r="C861" s="410"/>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hidden="1" customHeight="1">
      <c r="A862" s="55"/>
      <c r="B862" s="55"/>
      <c r="C862" s="410"/>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hidden="1" customHeight="1">
      <c r="A863" s="55"/>
      <c r="B863" s="55"/>
      <c r="C863" s="410"/>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hidden="1" customHeight="1">
      <c r="A864" s="55"/>
      <c r="B864" s="55"/>
      <c r="C864" s="410"/>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hidden="1" customHeight="1">
      <c r="A865" s="55"/>
      <c r="B865" s="55"/>
      <c r="C865" s="410"/>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hidden="1" customHeight="1">
      <c r="A866" s="55"/>
      <c r="B866" s="55"/>
      <c r="C866" s="410"/>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hidden="1" customHeight="1">
      <c r="A867" s="55"/>
      <c r="B867" s="55"/>
      <c r="C867" s="410"/>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hidden="1" customHeight="1">
      <c r="A868" s="55"/>
      <c r="B868" s="55"/>
      <c r="C868" s="410"/>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hidden="1" customHeight="1">
      <c r="A869" s="55"/>
      <c r="B869" s="55"/>
      <c r="C869" s="410"/>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hidden="1" customHeight="1">
      <c r="A870" s="55"/>
      <c r="B870" s="55"/>
      <c r="C870" s="410"/>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hidden="1" customHeight="1">
      <c r="A871" s="55"/>
      <c r="B871" s="55"/>
      <c r="C871" s="410"/>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hidden="1" customHeight="1">
      <c r="A872" s="55"/>
      <c r="B872" s="55"/>
      <c r="C872" s="410"/>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hidden="1" customHeight="1">
      <c r="A873" s="55"/>
      <c r="B873" s="55"/>
      <c r="C873" s="410"/>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hidden="1" customHeight="1">
      <c r="A874" s="55"/>
      <c r="B874" s="55"/>
      <c r="C874" s="410"/>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hidden="1" customHeight="1">
      <c r="A875" s="55"/>
      <c r="B875" s="55"/>
      <c r="C875" s="410"/>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hidden="1" customHeight="1">
      <c r="A876" s="55"/>
      <c r="B876" s="55"/>
      <c r="C876" s="410"/>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hidden="1" customHeight="1">
      <c r="A877" s="55"/>
      <c r="B877" s="55"/>
      <c r="C877" s="410"/>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hidden="1" customHeight="1">
      <c r="A878" s="55"/>
      <c r="B878" s="55"/>
      <c r="C878" s="410"/>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hidden="1" customHeight="1">
      <c r="A879" s="55"/>
      <c r="B879" s="55"/>
      <c r="C879" s="410"/>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hidden="1" customHeight="1">
      <c r="A880" s="55"/>
      <c r="B880" s="55"/>
      <c r="C880" s="410"/>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hidden="1" customHeight="1">
      <c r="A881" s="55"/>
      <c r="B881" s="55"/>
      <c r="C881" s="410"/>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hidden="1" customHeight="1">
      <c r="A882" s="55"/>
      <c r="B882" s="55"/>
      <c r="C882" s="410"/>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hidden="1" customHeight="1">
      <c r="A883" s="55"/>
      <c r="B883" s="55"/>
      <c r="C883" s="410"/>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hidden="1" customHeight="1">
      <c r="A884" s="55"/>
      <c r="B884" s="55"/>
      <c r="C884" s="410"/>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hidden="1" customHeight="1">
      <c r="A885" s="55"/>
      <c r="B885" s="55"/>
      <c r="C885" s="410"/>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hidden="1" customHeight="1">
      <c r="A886" s="55"/>
      <c r="B886" s="55"/>
      <c r="C886" s="410"/>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hidden="1" customHeight="1">
      <c r="A887" s="55"/>
      <c r="B887" s="55"/>
      <c r="C887" s="410"/>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hidden="1" customHeight="1">
      <c r="A888" s="55"/>
      <c r="B888" s="55"/>
      <c r="C888" s="410"/>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hidden="1" customHeight="1">
      <c r="A889" s="55"/>
      <c r="B889" s="55"/>
      <c r="C889" s="410"/>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hidden="1" customHeight="1">
      <c r="A890" s="55"/>
      <c r="B890" s="55"/>
      <c r="C890" s="410"/>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hidden="1" customHeight="1">
      <c r="A891" s="55"/>
      <c r="B891" s="55"/>
      <c r="C891" s="410"/>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hidden="1" customHeight="1">
      <c r="A892" s="55"/>
      <c r="B892" s="55"/>
      <c r="C892" s="410"/>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hidden="1" customHeight="1">
      <c r="A893" s="55"/>
      <c r="B893" s="55"/>
      <c r="C893" s="410"/>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hidden="1" customHeight="1">
      <c r="A894" s="55"/>
      <c r="B894" s="55"/>
      <c r="C894" s="410"/>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hidden="1" customHeight="1">
      <c r="A895" s="55"/>
      <c r="B895" s="55"/>
      <c r="C895" s="410"/>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hidden="1" customHeight="1">
      <c r="A896" s="55"/>
      <c r="B896" s="55"/>
      <c r="C896" s="410"/>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hidden="1" customHeight="1">
      <c r="A897" s="55"/>
      <c r="B897" s="55"/>
      <c r="C897" s="410"/>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hidden="1" customHeight="1">
      <c r="A898" s="55"/>
      <c r="B898" s="55"/>
      <c r="C898" s="410"/>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hidden="1" customHeight="1">
      <c r="A899" s="55"/>
      <c r="B899" s="55"/>
      <c r="C899" s="410"/>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hidden="1" customHeight="1">
      <c r="A900" s="55"/>
      <c r="B900" s="55"/>
      <c r="C900" s="410"/>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hidden="1" customHeight="1">
      <c r="A901" s="55"/>
      <c r="B901" s="55"/>
      <c r="C901" s="410"/>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hidden="1" customHeight="1">
      <c r="A902" s="55"/>
      <c r="B902" s="55"/>
      <c r="C902" s="410"/>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hidden="1" customHeight="1">
      <c r="A903" s="55"/>
      <c r="B903" s="55"/>
      <c r="C903" s="410"/>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hidden="1" customHeight="1">
      <c r="A904" s="55"/>
      <c r="B904" s="55"/>
      <c r="C904" s="410"/>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hidden="1" customHeight="1">
      <c r="A905" s="55"/>
      <c r="B905" s="55"/>
      <c r="C905" s="410"/>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hidden="1" customHeight="1">
      <c r="A906" s="55"/>
      <c r="B906" s="55"/>
      <c r="C906" s="410"/>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hidden="1" customHeight="1">
      <c r="A907" s="55"/>
      <c r="B907" s="55"/>
      <c r="C907" s="410"/>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hidden="1" customHeight="1">
      <c r="A908" s="55"/>
      <c r="B908" s="55"/>
      <c r="C908" s="410"/>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hidden="1" customHeight="1">
      <c r="A909" s="55"/>
      <c r="B909" s="55"/>
      <c r="C909" s="410"/>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hidden="1" customHeight="1">
      <c r="A910" s="55"/>
      <c r="B910" s="55"/>
      <c r="C910" s="410"/>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hidden="1" customHeight="1">
      <c r="A911" s="55"/>
      <c r="B911" s="55"/>
      <c r="C911" s="410"/>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hidden="1" customHeight="1">
      <c r="A912" s="55"/>
      <c r="B912" s="55"/>
      <c r="C912" s="410"/>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hidden="1" customHeight="1">
      <c r="A913" s="55"/>
      <c r="B913" s="55"/>
      <c r="C913" s="410"/>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hidden="1" customHeight="1">
      <c r="A914" s="55"/>
      <c r="B914" s="55"/>
      <c r="C914" s="410"/>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hidden="1" customHeight="1">
      <c r="A915" s="55"/>
      <c r="B915" s="55"/>
      <c r="C915" s="410"/>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hidden="1" customHeight="1">
      <c r="A916" s="55"/>
      <c r="B916" s="55"/>
      <c r="C916" s="410"/>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hidden="1" customHeight="1">
      <c r="A917" s="55"/>
      <c r="B917" s="55"/>
      <c r="C917" s="410"/>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hidden="1" customHeight="1">
      <c r="A918" s="55"/>
      <c r="B918" s="55"/>
      <c r="C918" s="410"/>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hidden="1" customHeight="1">
      <c r="A919" s="55"/>
      <c r="B919" s="55"/>
      <c r="C919" s="410"/>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hidden="1" customHeight="1">
      <c r="A920" s="55"/>
      <c r="B920" s="55"/>
      <c r="C920" s="410"/>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hidden="1" customHeight="1">
      <c r="A921" s="55"/>
      <c r="B921" s="55"/>
      <c r="C921" s="410"/>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hidden="1" customHeight="1">
      <c r="A922" s="55"/>
      <c r="B922" s="55"/>
      <c r="C922" s="410"/>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hidden="1" customHeight="1">
      <c r="A923" s="55"/>
      <c r="B923" s="55"/>
      <c r="C923" s="410"/>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hidden="1" customHeight="1">
      <c r="A924" s="55"/>
      <c r="B924" s="55"/>
      <c r="C924" s="410"/>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hidden="1" customHeight="1">
      <c r="A925" s="55"/>
      <c r="B925" s="55"/>
      <c r="C925" s="410"/>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hidden="1" customHeight="1">
      <c r="A926" s="55"/>
      <c r="B926" s="55"/>
      <c r="C926" s="410"/>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hidden="1" customHeight="1">
      <c r="A927" s="55"/>
      <c r="B927" s="55"/>
      <c r="C927" s="410"/>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hidden="1" customHeight="1">
      <c r="A928" s="55"/>
      <c r="B928" s="55"/>
      <c r="C928" s="410"/>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hidden="1" customHeight="1">
      <c r="A929" s="55"/>
      <c r="B929" s="55"/>
      <c r="C929" s="410"/>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hidden="1" customHeight="1">
      <c r="A930" s="55"/>
      <c r="B930" s="55"/>
      <c r="C930" s="410"/>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hidden="1" customHeight="1">
      <c r="A931" s="55"/>
      <c r="B931" s="55"/>
      <c r="C931" s="410"/>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hidden="1" customHeight="1">
      <c r="A932" s="55"/>
      <c r="B932" s="55"/>
      <c r="C932" s="410"/>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hidden="1" customHeight="1">
      <c r="A933" s="55"/>
      <c r="B933" s="55"/>
      <c r="C933" s="410"/>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hidden="1" customHeight="1">
      <c r="A934" s="55"/>
      <c r="B934" s="55"/>
      <c r="C934" s="410"/>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hidden="1" customHeight="1">
      <c r="A935" s="55"/>
      <c r="B935" s="55"/>
      <c r="C935" s="410"/>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hidden="1" customHeight="1">
      <c r="A936" s="55"/>
      <c r="B936" s="55"/>
      <c r="C936" s="410"/>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hidden="1" customHeight="1">
      <c r="A937" s="55"/>
      <c r="B937" s="55"/>
      <c r="C937" s="410"/>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hidden="1" customHeight="1">
      <c r="A938" s="55"/>
      <c r="B938" s="55"/>
      <c r="C938" s="410"/>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hidden="1" customHeight="1">
      <c r="A939" s="55"/>
      <c r="B939" s="55"/>
      <c r="C939" s="410"/>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hidden="1" customHeight="1">
      <c r="A940" s="55"/>
      <c r="B940" s="55"/>
      <c r="C940" s="410"/>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hidden="1" customHeight="1">
      <c r="A941" s="55"/>
      <c r="B941" s="55"/>
      <c r="C941" s="410"/>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hidden="1" customHeight="1">
      <c r="A942" s="55"/>
      <c r="B942" s="55"/>
      <c r="C942" s="410"/>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hidden="1" customHeight="1">
      <c r="A943" s="55"/>
      <c r="B943" s="55"/>
      <c r="C943" s="410"/>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hidden="1" customHeight="1">
      <c r="A944" s="55"/>
      <c r="B944" s="55"/>
      <c r="C944" s="410"/>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hidden="1" customHeight="1">
      <c r="A945" s="55"/>
      <c r="B945" s="55"/>
      <c r="C945" s="410"/>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hidden="1" customHeight="1">
      <c r="A946" s="55"/>
      <c r="B946" s="55"/>
      <c r="C946" s="410"/>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hidden="1" customHeight="1">
      <c r="A947" s="55"/>
      <c r="B947" s="55"/>
      <c r="C947" s="410"/>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hidden="1" customHeight="1">
      <c r="A948" s="55"/>
      <c r="B948" s="55"/>
      <c r="C948" s="410"/>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hidden="1" customHeight="1">
      <c r="A949" s="55"/>
      <c r="B949" s="55"/>
      <c r="C949" s="410"/>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hidden="1" customHeight="1">
      <c r="A950" s="55"/>
      <c r="B950" s="55"/>
      <c r="C950" s="410"/>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hidden="1" customHeight="1">
      <c r="A951" s="55"/>
      <c r="B951" s="55"/>
      <c r="C951" s="410"/>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hidden="1" customHeight="1">
      <c r="A952" s="55"/>
      <c r="B952" s="55"/>
      <c r="C952" s="410"/>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hidden="1" customHeight="1">
      <c r="A953" s="55"/>
      <c r="B953" s="55"/>
      <c r="C953" s="410"/>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hidden="1" customHeight="1">
      <c r="A954" s="55"/>
      <c r="B954" s="55"/>
      <c r="C954" s="410"/>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hidden="1" customHeight="1">
      <c r="A955" s="55"/>
      <c r="B955" s="55"/>
      <c r="C955" s="410"/>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hidden="1" customHeight="1">
      <c r="A956" s="55"/>
      <c r="B956" s="55"/>
      <c r="C956" s="410"/>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hidden="1" customHeight="1">
      <c r="A957" s="55"/>
      <c r="B957" s="55"/>
      <c r="C957" s="410"/>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hidden="1" customHeight="1">
      <c r="A958" s="55"/>
      <c r="B958" s="55"/>
      <c r="C958" s="410"/>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hidden="1" customHeight="1">
      <c r="A959" s="55"/>
      <c r="B959" s="55"/>
      <c r="C959" s="410"/>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hidden="1" customHeight="1">
      <c r="A960" s="55"/>
      <c r="B960" s="55"/>
      <c r="C960" s="410"/>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hidden="1" customHeight="1">
      <c r="A961" s="55"/>
      <c r="B961" s="55"/>
      <c r="C961" s="410"/>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hidden="1" customHeight="1">
      <c r="A962" s="55"/>
      <c r="B962" s="55"/>
      <c r="C962" s="410"/>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hidden="1" customHeight="1">
      <c r="A963" s="55"/>
      <c r="B963" s="55"/>
      <c r="C963" s="410"/>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hidden="1" customHeight="1">
      <c r="A964" s="55"/>
      <c r="B964" s="55"/>
      <c r="C964" s="410"/>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hidden="1" customHeight="1">
      <c r="A965" s="55"/>
      <c r="B965" s="55"/>
      <c r="C965" s="410"/>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hidden="1" customHeight="1">
      <c r="A966" s="55"/>
      <c r="B966" s="55"/>
      <c r="C966" s="410"/>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hidden="1" customHeight="1">
      <c r="A967" s="55"/>
      <c r="B967" s="55"/>
      <c r="C967" s="410"/>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hidden="1" customHeight="1">
      <c r="A968" s="55"/>
      <c r="B968" s="55"/>
      <c r="C968" s="410"/>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hidden="1" customHeight="1">
      <c r="A969" s="55"/>
      <c r="B969" s="55"/>
      <c r="C969" s="410"/>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hidden="1" customHeight="1">
      <c r="A970" s="55"/>
      <c r="B970" s="55"/>
      <c r="C970" s="410"/>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hidden="1" customHeight="1">
      <c r="A971" s="55"/>
      <c r="B971" s="55"/>
      <c r="C971" s="410"/>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hidden="1" customHeight="1">
      <c r="A972" s="55"/>
      <c r="B972" s="55"/>
      <c r="C972" s="410"/>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hidden="1" customHeight="1">
      <c r="A973" s="55"/>
      <c r="B973" s="55"/>
      <c r="C973" s="410"/>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hidden="1" customHeight="1">
      <c r="A974" s="55"/>
      <c r="B974" s="55"/>
      <c r="C974" s="410"/>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hidden="1" customHeight="1">
      <c r="A975" s="55"/>
      <c r="B975" s="55"/>
      <c r="C975" s="410"/>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hidden="1" customHeight="1">
      <c r="A976" s="55"/>
      <c r="B976" s="55"/>
      <c r="C976" s="410"/>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hidden="1" customHeight="1">
      <c r="A977" s="55"/>
      <c r="B977" s="55"/>
      <c r="C977" s="410"/>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hidden="1" customHeight="1">
      <c r="A978" s="55"/>
      <c r="B978" s="55"/>
      <c r="C978" s="410"/>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hidden="1" customHeight="1">
      <c r="A979" s="55"/>
      <c r="B979" s="55"/>
      <c r="C979" s="410"/>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hidden="1" customHeight="1">
      <c r="A980" s="55"/>
      <c r="B980" s="55"/>
      <c r="C980" s="410"/>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hidden="1" customHeight="1">
      <c r="A981" s="55"/>
      <c r="B981" s="55"/>
      <c r="C981" s="410"/>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hidden="1" customHeight="1">
      <c r="A982" s="55"/>
      <c r="B982" s="55"/>
      <c r="C982" s="410"/>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hidden="1" customHeight="1">
      <c r="A983" s="55"/>
      <c r="B983" s="55"/>
      <c r="C983" s="410"/>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hidden="1" customHeight="1">
      <c r="A984" s="55"/>
      <c r="B984" s="55"/>
      <c r="C984" s="410"/>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hidden="1" customHeight="1">
      <c r="A985" s="55"/>
      <c r="B985" s="55"/>
      <c r="C985" s="410"/>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hidden="1" customHeight="1">
      <c r="A986" s="55"/>
      <c r="B986" s="55"/>
      <c r="C986" s="410"/>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hidden="1" customHeight="1">
      <c r="A987" s="55"/>
      <c r="B987" s="55"/>
      <c r="C987" s="410"/>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hidden="1" customHeight="1">
      <c r="A988" s="55"/>
      <c r="B988" s="55"/>
      <c r="C988" s="410"/>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hidden="1" customHeight="1">
      <c r="A989" s="55"/>
      <c r="B989" s="55"/>
      <c r="C989" s="410"/>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hidden="1" customHeight="1">
      <c r="A990" s="55"/>
      <c r="B990" s="55"/>
      <c r="C990" s="410"/>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hidden="1" customHeight="1">
      <c r="A991" s="55"/>
      <c r="B991" s="55"/>
      <c r="C991" s="410"/>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hidden="1" customHeight="1">
      <c r="A992" s="55"/>
      <c r="B992" s="55"/>
      <c r="C992" s="410"/>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hidden="1" customHeight="1">
      <c r="A993" s="55"/>
      <c r="B993" s="55"/>
      <c r="C993" s="410"/>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hidden="1" customHeight="1">
      <c r="A994" s="55"/>
      <c r="B994" s="55"/>
      <c r="C994" s="410"/>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hidden="1" customHeight="1">
      <c r="A995" s="55"/>
      <c r="B995" s="55"/>
      <c r="C995" s="410"/>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hidden="1" customHeight="1">
      <c r="A996" s="55"/>
      <c r="B996" s="55"/>
      <c r="C996" s="410"/>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hidden="1" customHeight="1">
      <c r="A997" s="55"/>
      <c r="B997" s="55"/>
      <c r="C997" s="410"/>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 customHeight="1"/>
    <row r="999" spans="1:26" ht="15" customHeight="1"/>
    <row r="1000" spans="1:26" ht="15" customHeight="1"/>
    <row r="1001" spans="1:26" ht="15" customHeight="1"/>
    <row r="1002" spans="1:26" ht="15" customHeight="1"/>
  </sheetData>
  <sortState xmlns:xlrd2="http://schemas.microsoft.com/office/spreadsheetml/2017/richdata2" ref="C210:M213">
    <sortCondition ref="C210:C213"/>
  </sortState>
  <mergeCells count="892">
    <mergeCell ref="B14:C14"/>
    <mergeCell ref="B15:B16"/>
    <mergeCell ref="B17:C17"/>
    <mergeCell ref="A8:A18"/>
    <mergeCell ref="B9:B13"/>
    <mergeCell ref="DW1:EQ1"/>
    <mergeCell ref="ER1:FL1"/>
    <mergeCell ref="FM1:GG1"/>
    <mergeCell ref="GH1:HB1"/>
    <mergeCell ref="A5:C5"/>
    <mergeCell ref="A6:C6"/>
    <mergeCell ref="A7:C7"/>
    <mergeCell ref="B8:C8"/>
    <mergeCell ref="B18:B19"/>
    <mergeCell ref="HC1:HW1"/>
    <mergeCell ref="HX1:IR1"/>
    <mergeCell ref="A1:N1"/>
    <mergeCell ref="V1:AP1"/>
    <mergeCell ref="AQ1:BK1"/>
    <mergeCell ref="BL1:CF1"/>
    <mergeCell ref="CG1:DA1"/>
    <mergeCell ref="DB1:DV1"/>
    <mergeCell ref="M3:M4"/>
    <mergeCell ref="G3:G4"/>
    <mergeCell ref="NO1:OI1"/>
    <mergeCell ref="OJ1:PD1"/>
    <mergeCell ref="PE1:PY1"/>
    <mergeCell ref="PZ1:QT1"/>
    <mergeCell ref="QU1:RO1"/>
    <mergeCell ref="RP1:SJ1"/>
    <mergeCell ref="IS1:JM1"/>
    <mergeCell ref="JN1:KH1"/>
    <mergeCell ref="KI1:LC1"/>
    <mergeCell ref="LD1:LX1"/>
    <mergeCell ref="LY1:MS1"/>
    <mergeCell ref="MT1:NN1"/>
    <mergeCell ref="XG1:YA1"/>
    <mergeCell ref="YB1:YV1"/>
    <mergeCell ref="YW1:ZQ1"/>
    <mergeCell ref="ZR1:AAL1"/>
    <mergeCell ref="AAM1:ABG1"/>
    <mergeCell ref="ABH1:ACB1"/>
    <mergeCell ref="SK1:TE1"/>
    <mergeCell ref="TF1:TZ1"/>
    <mergeCell ref="UA1:UU1"/>
    <mergeCell ref="UV1:VP1"/>
    <mergeCell ref="VQ1:WK1"/>
    <mergeCell ref="WL1:XF1"/>
    <mergeCell ref="AGY1:AHS1"/>
    <mergeCell ref="AHT1:AIN1"/>
    <mergeCell ref="AIO1:AJI1"/>
    <mergeCell ref="AJJ1:AKD1"/>
    <mergeCell ref="AKE1:AKY1"/>
    <mergeCell ref="AKZ1:ALT1"/>
    <mergeCell ref="ACC1:ACW1"/>
    <mergeCell ref="ACX1:ADR1"/>
    <mergeCell ref="ADS1:AEM1"/>
    <mergeCell ref="AEN1:AFH1"/>
    <mergeCell ref="AFI1:AGC1"/>
    <mergeCell ref="AGD1:AGX1"/>
    <mergeCell ref="AQQ1:ARK1"/>
    <mergeCell ref="ARL1:ASF1"/>
    <mergeCell ref="ASG1:ATA1"/>
    <mergeCell ref="ATB1:ATV1"/>
    <mergeCell ref="ATW1:AUQ1"/>
    <mergeCell ref="AUR1:AVL1"/>
    <mergeCell ref="ALU1:AMO1"/>
    <mergeCell ref="AMP1:ANJ1"/>
    <mergeCell ref="ANK1:AOE1"/>
    <mergeCell ref="AOF1:AOZ1"/>
    <mergeCell ref="APA1:APU1"/>
    <mergeCell ref="APV1:AQP1"/>
    <mergeCell ref="BAI1:BBC1"/>
    <mergeCell ref="BBD1:BBX1"/>
    <mergeCell ref="BBY1:BCS1"/>
    <mergeCell ref="BCT1:BDN1"/>
    <mergeCell ref="BDO1:BEI1"/>
    <mergeCell ref="BEJ1:BFD1"/>
    <mergeCell ref="AVM1:AWG1"/>
    <mergeCell ref="AWH1:AXB1"/>
    <mergeCell ref="AXC1:AXW1"/>
    <mergeCell ref="AXX1:AYR1"/>
    <mergeCell ref="AYS1:AZM1"/>
    <mergeCell ref="AZN1:BAH1"/>
    <mergeCell ref="BKA1:BKU1"/>
    <mergeCell ref="BKV1:BLP1"/>
    <mergeCell ref="BLQ1:BMK1"/>
    <mergeCell ref="BML1:BNF1"/>
    <mergeCell ref="BNG1:BOA1"/>
    <mergeCell ref="BOB1:BOV1"/>
    <mergeCell ref="BFE1:BFY1"/>
    <mergeCell ref="BFZ1:BGT1"/>
    <mergeCell ref="BGU1:BHO1"/>
    <mergeCell ref="BHP1:BIJ1"/>
    <mergeCell ref="BIK1:BJE1"/>
    <mergeCell ref="BJF1:BJZ1"/>
    <mergeCell ref="BTS1:BUM1"/>
    <mergeCell ref="BUN1:BVH1"/>
    <mergeCell ref="BVI1:BWC1"/>
    <mergeCell ref="BWD1:BWX1"/>
    <mergeCell ref="BWY1:BXS1"/>
    <mergeCell ref="BXT1:BYN1"/>
    <mergeCell ref="BOW1:BPQ1"/>
    <mergeCell ref="BPR1:BQL1"/>
    <mergeCell ref="BQM1:BRG1"/>
    <mergeCell ref="BRH1:BSB1"/>
    <mergeCell ref="BSC1:BSW1"/>
    <mergeCell ref="BSX1:BTR1"/>
    <mergeCell ref="CDK1:CEE1"/>
    <mergeCell ref="CEF1:CEZ1"/>
    <mergeCell ref="CFA1:CFU1"/>
    <mergeCell ref="CFV1:CGP1"/>
    <mergeCell ref="CGQ1:CHK1"/>
    <mergeCell ref="CHL1:CIF1"/>
    <mergeCell ref="BYO1:BZI1"/>
    <mergeCell ref="BZJ1:CAD1"/>
    <mergeCell ref="CAE1:CAY1"/>
    <mergeCell ref="CAZ1:CBT1"/>
    <mergeCell ref="CBU1:CCO1"/>
    <mergeCell ref="CCP1:CDJ1"/>
    <mergeCell ref="CNC1:CNW1"/>
    <mergeCell ref="CNX1:COR1"/>
    <mergeCell ref="COS1:CPM1"/>
    <mergeCell ref="CPN1:CQH1"/>
    <mergeCell ref="CQI1:CRC1"/>
    <mergeCell ref="CRD1:CRX1"/>
    <mergeCell ref="CIG1:CJA1"/>
    <mergeCell ref="CJB1:CJV1"/>
    <mergeCell ref="CJW1:CKQ1"/>
    <mergeCell ref="CKR1:CLL1"/>
    <mergeCell ref="CLM1:CMG1"/>
    <mergeCell ref="CMH1:CNB1"/>
    <mergeCell ref="CWU1:CXO1"/>
    <mergeCell ref="CXP1:CYJ1"/>
    <mergeCell ref="CYK1:CZE1"/>
    <mergeCell ref="CZF1:CZZ1"/>
    <mergeCell ref="DAA1:DAU1"/>
    <mergeCell ref="DAV1:DBP1"/>
    <mergeCell ref="CRY1:CSS1"/>
    <mergeCell ref="CST1:CTN1"/>
    <mergeCell ref="CTO1:CUI1"/>
    <mergeCell ref="CUJ1:CVD1"/>
    <mergeCell ref="CVE1:CVY1"/>
    <mergeCell ref="CVZ1:CWT1"/>
    <mergeCell ref="DGM1:DHG1"/>
    <mergeCell ref="DHH1:DIB1"/>
    <mergeCell ref="DIC1:DIW1"/>
    <mergeCell ref="DIX1:DJR1"/>
    <mergeCell ref="DJS1:DKM1"/>
    <mergeCell ref="DKN1:DLH1"/>
    <mergeCell ref="DBQ1:DCK1"/>
    <mergeCell ref="DCL1:DDF1"/>
    <mergeCell ref="DDG1:DEA1"/>
    <mergeCell ref="DEB1:DEV1"/>
    <mergeCell ref="DEW1:DFQ1"/>
    <mergeCell ref="DFR1:DGL1"/>
    <mergeCell ref="DQE1:DQY1"/>
    <mergeCell ref="DQZ1:DRT1"/>
    <mergeCell ref="DRU1:DSO1"/>
    <mergeCell ref="DSP1:DTJ1"/>
    <mergeCell ref="DTK1:DUE1"/>
    <mergeCell ref="DUF1:DUZ1"/>
    <mergeCell ref="DLI1:DMC1"/>
    <mergeCell ref="DMD1:DMX1"/>
    <mergeCell ref="DMY1:DNS1"/>
    <mergeCell ref="DNT1:DON1"/>
    <mergeCell ref="DOO1:DPI1"/>
    <mergeCell ref="DPJ1:DQD1"/>
    <mergeCell ref="DZW1:EAQ1"/>
    <mergeCell ref="EAR1:EBL1"/>
    <mergeCell ref="EBM1:ECG1"/>
    <mergeCell ref="ECH1:EDB1"/>
    <mergeCell ref="EDC1:EDW1"/>
    <mergeCell ref="EDX1:EER1"/>
    <mergeCell ref="DVA1:DVU1"/>
    <mergeCell ref="DVV1:DWP1"/>
    <mergeCell ref="DWQ1:DXK1"/>
    <mergeCell ref="DXL1:DYF1"/>
    <mergeCell ref="DYG1:DZA1"/>
    <mergeCell ref="DZB1:DZV1"/>
    <mergeCell ref="EJO1:EKI1"/>
    <mergeCell ref="EKJ1:ELD1"/>
    <mergeCell ref="ELE1:ELY1"/>
    <mergeCell ref="ELZ1:EMT1"/>
    <mergeCell ref="EMU1:ENO1"/>
    <mergeCell ref="ENP1:EOJ1"/>
    <mergeCell ref="EES1:EFM1"/>
    <mergeCell ref="EFN1:EGH1"/>
    <mergeCell ref="EGI1:EHC1"/>
    <mergeCell ref="EHD1:EHX1"/>
    <mergeCell ref="EHY1:EIS1"/>
    <mergeCell ref="EIT1:EJN1"/>
    <mergeCell ref="ETG1:EUA1"/>
    <mergeCell ref="EUB1:EUV1"/>
    <mergeCell ref="EUW1:EVQ1"/>
    <mergeCell ref="EVR1:EWL1"/>
    <mergeCell ref="EWM1:EXG1"/>
    <mergeCell ref="EXH1:EYB1"/>
    <mergeCell ref="EOK1:EPE1"/>
    <mergeCell ref="EPF1:EPZ1"/>
    <mergeCell ref="EQA1:EQU1"/>
    <mergeCell ref="EQV1:ERP1"/>
    <mergeCell ref="ERQ1:ESK1"/>
    <mergeCell ref="ESL1:ETF1"/>
    <mergeCell ref="FCY1:FDS1"/>
    <mergeCell ref="FDT1:FEN1"/>
    <mergeCell ref="FEO1:FFI1"/>
    <mergeCell ref="FFJ1:FGD1"/>
    <mergeCell ref="FGE1:FGY1"/>
    <mergeCell ref="FGZ1:FHT1"/>
    <mergeCell ref="EYC1:EYW1"/>
    <mergeCell ref="EYX1:EZR1"/>
    <mergeCell ref="EZS1:FAM1"/>
    <mergeCell ref="FAN1:FBH1"/>
    <mergeCell ref="FBI1:FCC1"/>
    <mergeCell ref="FCD1:FCX1"/>
    <mergeCell ref="FMQ1:FNK1"/>
    <mergeCell ref="FNL1:FOF1"/>
    <mergeCell ref="FOG1:FPA1"/>
    <mergeCell ref="FPB1:FPV1"/>
    <mergeCell ref="FPW1:FQQ1"/>
    <mergeCell ref="FQR1:FRL1"/>
    <mergeCell ref="FHU1:FIO1"/>
    <mergeCell ref="FIP1:FJJ1"/>
    <mergeCell ref="FJK1:FKE1"/>
    <mergeCell ref="FKF1:FKZ1"/>
    <mergeCell ref="FLA1:FLU1"/>
    <mergeCell ref="FLV1:FMP1"/>
    <mergeCell ref="FWI1:FXC1"/>
    <mergeCell ref="FXD1:FXX1"/>
    <mergeCell ref="FXY1:FYS1"/>
    <mergeCell ref="FYT1:FZN1"/>
    <mergeCell ref="FZO1:GAI1"/>
    <mergeCell ref="GAJ1:GBD1"/>
    <mergeCell ref="FRM1:FSG1"/>
    <mergeCell ref="FSH1:FTB1"/>
    <mergeCell ref="FTC1:FTW1"/>
    <mergeCell ref="FTX1:FUR1"/>
    <mergeCell ref="FUS1:FVM1"/>
    <mergeCell ref="FVN1:FWH1"/>
    <mergeCell ref="GGA1:GGU1"/>
    <mergeCell ref="GGV1:GHP1"/>
    <mergeCell ref="GHQ1:GIK1"/>
    <mergeCell ref="GIL1:GJF1"/>
    <mergeCell ref="GJG1:GKA1"/>
    <mergeCell ref="GKB1:GKV1"/>
    <mergeCell ref="GBE1:GBY1"/>
    <mergeCell ref="GBZ1:GCT1"/>
    <mergeCell ref="GCU1:GDO1"/>
    <mergeCell ref="GDP1:GEJ1"/>
    <mergeCell ref="GEK1:GFE1"/>
    <mergeCell ref="GFF1:GFZ1"/>
    <mergeCell ref="GPS1:GQM1"/>
    <mergeCell ref="GQN1:GRH1"/>
    <mergeCell ref="GRI1:GSC1"/>
    <mergeCell ref="GSD1:GSX1"/>
    <mergeCell ref="GSY1:GTS1"/>
    <mergeCell ref="GTT1:GUN1"/>
    <mergeCell ref="GKW1:GLQ1"/>
    <mergeCell ref="GLR1:GML1"/>
    <mergeCell ref="GMM1:GNG1"/>
    <mergeCell ref="GNH1:GOB1"/>
    <mergeCell ref="GOC1:GOW1"/>
    <mergeCell ref="GOX1:GPR1"/>
    <mergeCell ref="GZK1:HAE1"/>
    <mergeCell ref="HAF1:HAZ1"/>
    <mergeCell ref="HBA1:HBU1"/>
    <mergeCell ref="HBV1:HCP1"/>
    <mergeCell ref="HCQ1:HDK1"/>
    <mergeCell ref="HDL1:HEF1"/>
    <mergeCell ref="GUO1:GVI1"/>
    <mergeCell ref="GVJ1:GWD1"/>
    <mergeCell ref="GWE1:GWY1"/>
    <mergeCell ref="GWZ1:GXT1"/>
    <mergeCell ref="GXU1:GYO1"/>
    <mergeCell ref="GYP1:GZJ1"/>
    <mergeCell ref="HJC1:HJW1"/>
    <mergeCell ref="HJX1:HKR1"/>
    <mergeCell ref="HKS1:HLM1"/>
    <mergeCell ref="HLN1:HMH1"/>
    <mergeCell ref="HMI1:HNC1"/>
    <mergeCell ref="HND1:HNX1"/>
    <mergeCell ref="HEG1:HFA1"/>
    <mergeCell ref="HFB1:HFV1"/>
    <mergeCell ref="HFW1:HGQ1"/>
    <mergeCell ref="HGR1:HHL1"/>
    <mergeCell ref="HHM1:HIG1"/>
    <mergeCell ref="HIH1:HJB1"/>
    <mergeCell ref="HSU1:HTO1"/>
    <mergeCell ref="HTP1:HUJ1"/>
    <mergeCell ref="HUK1:HVE1"/>
    <mergeCell ref="HVF1:HVZ1"/>
    <mergeCell ref="HWA1:HWU1"/>
    <mergeCell ref="HWV1:HXP1"/>
    <mergeCell ref="HNY1:HOS1"/>
    <mergeCell ref="HOT1:HPN1"/>
    <mergeCell ref="HPO1:HQI1"/>
    <mergeCell ref="HQJ1:HRD1"/>
    <mergeCell ref="HRE1:HRY1"/>
    <mergeCell ref="HRZ1:HST1"/>
    <mergeCell ref="ICM1:IDG1"/>
    <mergeCell ref="IDH1:IEB1"/>
    <mergeCell ref="IEC1:IEW1"/>
    <mergeCell ref="IEX1:IFR1"/>
    <mergeCell ref="IFS1:IGM1"/>
    <mergeCell ref="IGN1:IHH1"/>
    <mergeCell ref="HXQ1:HYK1"/>
    <mergeCell ref="HYL1:HZF1"/>
    <mergeCell ref="HZG1:IAA1"/>
    <mergeCell ref="IAB1:IAV1"/>
    <mergeCell ref="IAW1:IBQ1"/>
    <mergeCell ref="IBR1:ICL1"/>
    <mergeCell ref="IME1:IMY1"/>
    <mergeCell ref="IMZ1:INT1"/>
    <mergeCell ref="INU1:IOO1"/>
    <mergeCell ref="IOP1:IPJ1"/>
    <mergeCell ref="IPK1:IQE1"/>
    <mergeCell ref="IQF1:IQZ1"/>
    <mergeCell ref="IHI1:IIC1"/>
    <mergeCell ref="IID1:IIX1"/>
    <mergeCell ref="IIY1:IJS1"/>
    <mergeCell ref="IJT1:IKN1"/>
    <mergeCell ref="IKO1:ILI1"/>
    <mergeCell ref="ILJ1:IMD1"/>
    <mergeCell ref="IVW1:IWQ1"/>
    <mergeCell ref="IWR1:IXL1"/>
    <mergeCell ref="IXM1:IYG1"/>
    <mergeCell ref="IYH1:IZB1"/>
    <mergeCell ref="IZC1:IZW1"/>
    <mergeCell ref="IZX1:JAR1"/>
    <mergeCell ref="IRA1:IRU1"/>
    <mergeCell ref="IRV1:ISP1"/>
    <mergeCell ref="ISQ1:ITK1"/>
    <mergeCell ref="ITL1:IUF1"/>
    <mergeCell ref="IUG1:IVA1"/>
    <mergeCell ref="IVB1:IVV1"/>
    <mergeCell ref="JFO1:JGI1"/>
    <mergeCell ref="JGJ1:JHD1"/>
    <mergeCell ref="JHE1:JHY1"/>
    <mergeCell ref="JHZ1:JIT1"/>
    <mergeCell ref="JIU1:JJO1"/>
    <mergeCell ref="JJP1:JKJ1"/>
    <mergeCell ref="JAS1:JBM1"/>
    <mergeCell ref="JBN1:JCH1"/>
    <mergeCell ref="JCI1:JDC1"/>
    <mergeCell ref="JDD1:JDX1"/>
    <mergeCell ref="JDY1:JES1"/>
    <mergeCell ref="JET1:JFN1"/>
    <mergeCell ref="JPG1:JQA1"/>
    <mergeCell ref="JQB1:JQV1"/>
    <mergeCell ref="JQW1:JRQ1"/>
    <mergeCell ref="JRR1:JSL1"/>
    <mergeCell ref="JSM1:JTG1"/>
    <mergeCell ref="JTH1:JUB1"/>
    <mergeCell ref="JKK1:JLE1"/>
    <mergeCell ref="JLF1:JLZ1"/>
    <mergeCell ref="JMA1:JMU1"/>
    <mergeCell ref="JMV1:JNP1"/>
    <mergeCell ref="JNQ1:JOK1"/>
    <mergeCell ref="JOL1:JPF1"/>
    <mergeCell ref="JYY1:JZS1"/>
    <mergeCell ref="JZT1:KAN1"/>
    <mergeCell ref="KAO1:KBI1"/>
    <mergeCell ref="KBJ1:KCD1"/>
    <mergeCell ref="KCE1:KCY1"/>
    <mergeCell ref="KCZ1:KDT1"/>
    <mergeCell ref="JUC1:JUW1"/>
    <mergeCell ref="JUX1:JVR1"/>
    <mergeCell ref="JVS1:JWM1"/>
    <mergeCell ref="JWN1:JXH1"/>
    <mergeCell ref="JXI1:JYC1"/>
    <mergeCell ref="JYD1:JYX1"/>
    <mergeCell ref="KIQ1:KJK1"/>
    <mergeCell ref="KJL1:KKF1"/>
    <mergeCell ref="KKG1:KLA1"/>
    <mergeCell ref="KLB1:KLV1"/>
    <mergeCell ref="KLW1:KMQ1"/>
    <mergeCell ref="KMR1:KNL1"/>
    <mergeCell ref="KDU1:KEO1"/>
    <mergeCell ref="KEP1:KFJ1"/>
    <mergeCell ref="KFK1:KGE1"/>
    <mergeCell ref="KGF1:KGZ1"/>
    <mergeCell ref="KHA1:KHU1"/>
    <mergeCell ref="KHV1:KIP1"/>
    <mergeCell ref="KSI1:KTC1"/>
    <mergeCell ref="KTD1:KTX1"/>
    <mergeCell ref="KTY1:KUS1"/>
    <mergeCell ref="KUT1:KVN1"/>
    <mergeCell ref="KVO1:KWI1"/>
    <mergeCell ref="KWJ1:KXD1"/>
    <mergeCell ref="KNM1:KOG1"/>
    <mergeCell ref="KOH1:KPB1"/>
    <mergeCell ref="KPC1:KPW1"/>
    <mergeCell ref="KPX1:KQR1"/>
    <mergeCell ref="KQS1:KRM1"/>
    <mergeCell ref="KRN1:KSH1"/>
    <mergeCell ref="LCA1:LCU1"/>
    <mergeCell ref="LCV1:LDP1"/>
    <mergeCell ref="LDQ1:LEK1"/>
    <mergeCell ref="LEL1:LFF1"/>
    <mergeCell ref="LFG1:LGA1"/>
    <mergeCell ref="LGB1:LGV1"/>
    <mergeCell ref="KXE1:KXY1"/>
    <mergeCell ref="KXZ1:KYT1"/>
    <mergeCell ref="KYU1:KZO1"/>
    <mergeCell ref="KZP1:LAJ1"/>
    <mergeCell ref="LAK1:LBE1"/>
    <mergeCell ref="LBF1:LBZ1"/>
    <mergeCell ref="LLS1:LMM1"/>
    <mergeCell ref="LMN1:LNH1"/>
    <mergeCell ref="LNI1:LOC1"/>
    <mergeCell ref="LOD1:LOX1"/>
    <mergeCell ref="LOY1:LPS1"/>
    <mergeCell ref="LPT1:LQN1"/>
    <mergeCell ref="LGW1:LHQ1"/>
    <mergeCell ref="LHR1:LIL1"/>
    <mergeCell ref="LIM1:LJG1"/>
    <mergeCell ref="LJH1:LKB1"/>
    <mergeCell ref="LKC1:LKW1"/>
    <mergeCell ref="LKX1:LLR1"/>
    <mergeCell ref="LVK1:LWE1"/>
    <mergeCell ref="LWF1:LWZ1"/>
    <mergeCell ref="LXA1:LXU1"/>
    <mergeCell ref="LXV1:LYP1"/>
    <mergeCell ref="LYQ1:LZK1"/>
    <mergeCell ref="LZL1:MAF1"/>
    <mergeCell ref="LQO1:LRI1"/>
    <mergeCell ref="LRJ1:LSD1"/>
    <mergeCell ref="LSE1:LSY1"/>
    <mergeCell ref="LSZ1:LTT1"/>
    <mergeCell ref="LTU1:LUO1"/>
    <mergeCell ref="LUP1:LVJ1"/>
    <mergeCell ref="MFC1:MFW1"/>
    <mergeCell ref="MFX1:MGR1"/>
    <mergeCell ref="MGS1:MHM1"/>
    <mergeCell ref="MHN1:MIH1"/>
    <mergeCell ref="MII1:MJC1"/>
    <mergeCell ref="MJD1:MJX1"/>
    <mergeCell ref="MAG1:MBA1"/>
    <mergeCell ref="MBB1:MBV1"/>
    <mergeCell ref="MBW1:MCQ1"/>
    <mergeCell ref="MCR1:MDL1"/>
    <mergeCell ref="MDM1:MEG1"/>
    <mergeCell ref="MEH1:MFB1"/>
    <mergeCell ref="MOU1:MPO1"/>
    <mergeCell ref="MPP1:MQJ1"/>
    <mergeCell ref="MQK1:MRE1"/>
    <mergeCell ref="MRF1:MRZ1"/>
    <mergeCell ref="MSA1:MSU1"/>
    <mergeCell ref="MSV1:MTP1"/>
    <mergeCell ref="MJY1:MKS1"/>
    <mergeCell ref="MKT1:MLN1"/>
    <mergeCell ref="MLO1:MMI1"/>
    <mergeCell ref="MMJ1:MND1"/>
    <mergeCell ref="MNE1:MNY1"/>
    <mergeCell ref="MNZ1:MOT1"/>
    <mergeCell ref="MYM1:MZG1"/>
    <mergeCell ref="MZH1:NAB1"/>
    <mergeCell ref="NAC1:NAW1"/>
    <mergeCell ref="NAX1:NBR1"/>
    <mergeCell ref="NBS1:NCM1"/>
    <mergeCell ref="NCN1:NDH1"/>
    <mergeCell ref="MTQ1:MUK1"/>
    <mergeCell ref="MUL1:MVF1"/>
    <mergeCell ref="MVG1:MWA1"/>
    <mergeCell ref="MWB1:MWV1"/>
    <mergeCell ref="MWW1:MXQ1"/>
    <mergeCell ref="MXR1:MYL1"/>
    <mergeCell ref="NIE1:NIY1"/>
    <mergeCell ref="NIZ1:NJT1"/>
    <mergeCell ref="NJU1:NKO1"/>
    <mergeCell ref="NKP1:NLJ1"/>
    <mergeCell ref="NLK1:NME1"/>
    <mergeCell ref="NMF1:NMZ1"/>
    <mergeCell ref="NDI1:NEC1"/>
    <mergeCell ref="NED1:NEX1"/>
    <mergeCell ref="NEY1:NFS1"/>
    <mergeCell ref="NFT1:NGN1"/>
    <mergeCell ref="NGO1:NHI1"/>
    <mergeCell ref="NHJ1:NID1"/>
    <mergeCell ref="NRW1:NSQ1"/>
    <mergeCell ref="NSR1:NTL1"/>
    <mergeCell ref="NTM1:NUG1"/>
    <mergeCell ref="NUH1:NVB1"/>
    <mergeCell ref="NVC1:NVW1"/>
    <mergeCell ref="NVX1:NWR1"/>
    <mergeCell ref="NNA1:NNU1"/>
    <mergeCell ref="NNV1:NOP1"/>
    <mergeCell ref="NOQ1:NPK1"/>
    <mergeCell ref="NPL1:NQF1"/>
    <mergeCell ref="NQG1:NRA1"/>
    <mergeCell ref="NRB1:NRV1"/>
    <mergeCell ref="OBO1:OCI1"/>
    <mergeCell ref="OCJ1:ODD1"/>
    <mergeCell ref="ODE1:ODY1"/>
    <mergeCell ref="ODZ1:OET1"/>
    <mergeCell ref="OEU1:OFO1"/>
    <mergeCell ref="OFP1:OGJ1"/>
    <mergeCell ref="NWS1:NXM1"/>
    <mergeCell ref="NXN1:NYH1"/>
    <mergeCell ref="NYI1:NZC1"/>
    <mergeCell ref="NZD1:NZX1"/>
    <mergeCell ref="NZY1:OAS1"/>
    <mergeCell ref="OAT1:OBN1"/>
    <mergeCell ref="OLG1:OMA1"/>
    <mergeCell ref="OMB1:OMV1"/>
    <mergeCell ref="OMW1:ONQ1"/>
    <mergeCell ref="ONR1:OOL1"/>
    <mergeCell ref="OOM1:OPG1"/>
    <mergeCell ref="OPH1:OQB1"/>
    <mergeCell ref="OGK1:OHE1"/>
    <mergeCell ref="OHF1:OHZ1"/>
    <mergeCell ref="OIA1:OIU1"/>
    <mergeCell ref="OIV1:OJP1"/>
    <mergeCell ref="OJQ1:OKK1"/>
    <mergeCell ref="OKL1:OLF1"/>
    <mergeCell ref="OUY1:OVS1"/>
    <mergeCell ref="OVT1:OWN1"/>
    <mergeCell ref="OWO1:OXI1"/>
    <mergeCell ref="OXJ1:OYD1"/>
    <mergeCell ref="OYE1:OYY1"/>
    <mergeCell ref="OYZ1:OZT1"/>
    <mergeCell ref="OQC1:OQW1"/>
    <mergeCell ref="OQX1:ORR1"/>
    <mergeCell ref="ORS1:OSM1"/>
    <mergeCell ref="OSN1:OTH1"/>
    <mergeCell ref="OTI1:OUC1"/>
    <mergeCell ref="OUD1:OUX1"/>
    <mergeCell ref="PEQ1:PFK1"/>
    <mergeCell ref="PFL1:PGF1"/>
    <mergeCell ref="PGG1:PHA1"/>
    <mergeCell ref="PHB1:PHV1"/>
    <mergeCell ref="PHW1:PIQ1"/>
    <mergeCell ref="PIR1:PJL1"/>
    <mergeCell ref="OZU1:PAO1"/>
    <mergeCell ref="PAP1:PBJ1"/>
    <mergeCell ref="PBK1:PCE1"/>
    <mergeCell ref="PCF1:PCZ1"/>
    <mergeCell ref="PDA1:PDU1"/>
    <mergeCell ref="PDV1:PEP1"/>
    <mergeCell ref="POI1:PPC1"/>
    <mergeCell ref="PPD1:PPX1"/>
    <mergeCell ref="PPY1:PQS1"/>
    <mergeCell ref="PQT1:PRN1"/>
    <mergeCell ref="PRO1:PSI1"/>
    <mergeCell ref="PSJ1:PTD1"/>
    <mergeCell ref="PJM1:PKG1"/>
    <mergeCell ref="PKH1:PLB1"/>
    <mergeCell ref="PLC1:PLW1"/>
    <mergeCell ref="PLX1:PMR1"/>
    <mergeCell ref="PMS1:PNM1"/>
    <mergeCell ref="PNN1:POH1"/>
    <mergeCell ref="PYA1:PYU1"/>
    <mergeCell ref="PYV1:PZP1"/>
    <mergeCell ref="PZQ1:QAK1"/>
    <mergeCell ref="QAL1:QBF1"/>
    <mergeCell ref="QBG1:QCA1"/>
    <mergeCell ref="QCB1:QCV1"/>
    <mergeCell ref="PTE1:PTY1"/>
    <mergeCell ref="PTZ1:PUT1"/>
    <mergeCell ref="PUU1:PVO1"/>
    <mergeCell ref="PVP1:PWJ1"/>
    <mergeCell ref="PWK1:PXE1"/>
    <mergeCell ref="PXF1:PXZ1"/>
    <mergeCell ref="QHS1:QIM1"/>
    <mergeCell ref="QIN1:QJH1"/>
    <mergeCell ref="QJI1:QKC1"/>
    <mergeCell ref="QKD1:QKX1"/>
    <mergeCell ref="QKY1:QLS1"/>
    <mergeCell ref="QLT1:QMN1"/>
    <mergeCell ref="QCW1:QDQ1"/>
    <mergeCell ref="QDR1:QEL1"/>
    <mergeCell ref="QEM1:QFG1"/>
    <mergeCell ref="QFH1:QGB1"/>
    <mergeCell ref="QGC1:QGW1"/>
    <mergeCell ref="QGX1:QHR1"/>
    <mergeCell ref="QRK1:QSE1"/>
    <mergeCell ref="QSF1:QSZ1"/>
    <mergeCell ref="QTA1:QTU1"/>
    <mergeCell ref="QTV1:QUP1"/>
    <mergeCell ref="QUQ1:QVK1"/>
    <mergeCell ref="QVL1:QWF1"/>
    <mergeCell ref="QMO1:QNI1"/>
    <mergeCell ref="QNJ1:QOD1"/>
    <mergeCell ref="QOE1:QOY1"/>
    <mergeCell ref="QOZ1:QPT1"/>
    <mergeCell ref="QPU1:QQO1"/>
    <mergeCell ref="QQP1:QRJ1"/>
    <mergeCell ref="RBC1:RBW1"/>
    <mergeCell ref="RBX1:RCR1"/>
    <mergeCell ref="RCS1:RDM1"/>
    <mergeCell ref="RDN1:REH1"/>
    <mergeCell ref="REI1:RFC1"/>
    <mergeCell ref="RFD1:RFX1"/>
    <mergeCell ref="QWG1:QXA1"/>
    <mergeCell ref="QXB1:QXV1"/>
    <mergeCell ref="QXW1:QYQ1"/>
    <mergeCell ref="QYR1:QZL1"/>
    <mergeCell ref="QZM1:RAG1"/>
    <mergeCell ref="RAH1:RBB1"/>
    <mergeCell ref="RKU1:RLO1"/>
    <mergeCell ref="RLP1:RMJ1"/>
    <mergeCell ref="RMK1:RNE1"/>
    <mergeCell ref="RNF1:RNZ1"/>
    <mergeCell ref="ROA1:ROU1"/>
    <mergeCell ref="ROV1:RPP1"/>
    <mergeCell ref="RFY1:RGS1"/>
    <mergeCell ref="RGT1:RHN1"/>
    <mergeCell ref="RHO1:RII1"/>
    <mergeCell ref="RIJ1:RJD1"/>
    <mergeCell ref="RJE1:RJY1"/>
    <mergeCell ref="RJZ1:RKT1"/>
    <mergeCell ref="RUM1:RVG1"/>
    <mergeCell ref="RVH1:RWB1"/>
    <mergeCell ref="RWC1:RWW1"/>
    <mergeCell ref="RWX1:RXR1"/>
    <mergeCell ref="RXS1:RYM1"/>
    <mergeCell ref="RYN1:RZH1"/>
    <mergeCell ref="RPQ1:RQK1"/>
    <mergeCell ref="RQL1:RRF1"/>
    <mergeCell ref="RRG1:RSA1"/>
    <mergeCell ref="RSB1:RSV1"/>
    <mergeCell ref="RSW1:RTQ1"/>
    <mergeCell ref="RTR1:RUL1"/>
    <mergeCell ref="SEE1:SEY1"/>
    <mergeCell ref="SEZ1:SFT1"/>
    <mergeCell ref="SFU1:SGO1"/>
    <mergeCell ref="SGP1:SHJ1"/>
    <mergeCell ref="SHK1:SIE1"/>
    <mergeCell ref="SIF1:SIZ1"/>
    <mergeCell ref="RZI1:SAC1"/>
    <mergeCell ref="SAD1:SAX1"/>
    <mergeCell ref="SAY1:SBS1"/>
    <mergeCell ref="SBT1:SCN1"/>
    <mergeCell ref="SCO1:SDI1"/>
    <mergeCell ref="SDJ1:SED1"/>
    <mergeCell ref="SNW1:SOQ1"/>
    <mergeCell ref="SOR1:SPL1"/>
    <mergeCell ref="SPM1:SQG1"/>
    <mergeCell ref="SQH1:SRB1"/>
    <mergeCell ref="SRC1:SRW1"/>
    <mergeCell ref="SRX1:SSR1"/>
    <mergeCell ref="SJA1:SJU1"/>
    <mergeCell ref="SJV1:SKP1"/>
    <mergeCell ref="SKQ1:SLK1"/>
    <mergeCell ref="SLL1:SMF1"/>
    <mergeCell ref="SMG1:SNA1"/>
    <mergeCell ref="SNB1:SNV1"/>
    <mergeCell ref="SXO1:SYI1"/>
    <mergeCell ref="SYJ1:SZD1"/>
    <mergeCell ref="SZE1:SZY1"/>
    <mergeCell ref="SZZ1:TAT1"/>
    <mergeCell ref="TAU1:TBO1"/>
    <mergeCell ref="TBP1:TCJ1"/>
    <mergeCell ref="SSS1:STM1"/>
    <mergeCell ref="STN1:SUH1"/>
    <mergeCell ref="SUI1:SVC1"/>
    <mergeCell ref="SVD1:SVX1"/>
    <mergeCell ref="SVY1:SWS1"/>
    <mergeCell ref="SWT1:SXN1"/>
    <mergeCell ref="THG1:TIA1"/>
    <mergeCell ref="TIB1:TIV1"/>
    <mergeCell ref="TIW1:TJQ1"/>
    <mergeCell ref="TJR1:TKL1"/>
    <mergeCell ref="TKM1:TLG1"/>
    <mergeCell ref="TLH1:TMB1"/>
    <mergeCell ref="TCK1:TDE1"/>
    <mergeCell ref="TDF1:TDZ1"/>
    <mergeCell ref="TEA1:TEU1"/>
    <mergeCell ref="TEV1:TFP1"/>
    <mergeCell ref="TFQ1:TGK1"/>
    <mergeCell ref="TGL1:THF1"/>
    <mergeCell ref="TQY1:TRS1"/>
    <mergeCell ref="TRT1:TSN1"/>
    <mergeCell ref="TSO1:TTI1"/>
    <mergeCell ref="TTJ1:TUD1"/>
    <mergeCell ref="TUE1:TUY1"/>
    <mergeCell ref="TUZ1:TVT1"/>
    <mergeCell ref="TMC1:TMW1"/>
    <mergeCell ref="TMX1:TNR1"/>
    <mergeCell ref="TNS1:TOM1"/>
    <mergeCell ref="TON1:TPH1"/>
    <mergeCell ref="TPI1:TQC1"/>
    <mergeCell ref="TQD1:TQX1"/>
    <mergeCell ref="UAQ1:UBK1"/>
    <mergeCell ref="UBL1:UCF1"/>
    <mergeCell ref="UCG1:UDA1"/>
    <mergeCell ref="UDB1:UDV1"/>
    <mergeCell ref="UDW1:UEQ1"/>
    <mergeCell ref="UER1:UFL1"/>
    <mergeCell ref="TVU1:TWO1"/>
    <mergeCell ref="TWP1:TXJ1"/>
    <mergeCell ref="TXK1:TYE1"/>
    <mergeCell ref="TYF1:TYZ1"/>
    <mergeCell ref="TZA1:TZU1"/>
    <mergeCell ref="TZV1:UAP1"/>
    <mergeCell ref="UKI1:ULC1"/>
    <mergeCell ref="ULD1:ULX1"/>
    <mergeCell ref="ULY1:UMS1"/>
    <mergeCell ref="UMT1:UNN1"/>
    <mergeCell ref="UNO1:UOI1"/>
    <mergeCell ref="UOJ1:UPD1"/>
    <mergeCell ref="UFM1:UGG1"/>
    <mergeCell ref="UGH1:UHB1"/>
    <mergeCell ref="UHC1:UHW1"/>
    <mergeCell ref="UHX1:UIR1"/>
    <mergeCell ref="UIS1:UJM1"/>
    <mergeCell ref="UJN1:UKH1"/>
    <mergeCell ref="UUA1:UUU1"/>
    <mergeCell ref="UUV1:UVP1"/>
    <mergeCell ref="UVQ1:UWK1"/>
    <mergeCell ref="UWL1:UXF1"/>
    <mergeCell ref="UXG1:UYA1"/>
    <mergeCell ref="UYB1:UYV1"/>
    <mergeCell ref="UPE1:UPY1"/>
    <mergeCell ref="UPZ1:UQT1"/>
    <mergeCell ref="UQU1:URO1"/>
    <mergeCell ref="URP1:USJ1"/>
    <mergeCell ref="USK1:UTE1"/>
    <mergeCell ref="UTF1:UTZ1"/>
    <mergeCell ref="VDS1:VEM1"/>
    <mergeCell ref="VEN1:VFH1"/>
    <mergeCell ref="VFI1:VGC1"/>
    <mergeCell ref="VGD1:VGX1"/>
    <mergeCell ref="VGY1:VHS1"/>
    <mergeCell ref="VHT1:VIN1"/>
    <mergeCell ref="UYW1:UZQ1"/>
    <mergeCell ref="UZR1:VAL1"/>
    <mergeCell ref="VAM1:VBG1"/>
    <mergeCell ref="VBH1:VCB1"/>
    <mergeCell ref="VCC1:VCW1"/>
    <mergeCell ref="VCX1:VDR1"/>
    <mergeCell ref="VNK1:VOE1"/>
    <mergeCell ref="VOF1:VOZ1"/>
    <mergeCell ref="VPA1:VPU1"/>
    <mergeCell ref="VPV1:VQP1"/>
    <mergeCell ref="VQQ1:VRK1"/>
    <mergeCell ref="VRL1:VSF1"/>
    <mergeCell ref="VIO1:VJI1"/>
    <mergeCell ref="VJJ1:VKD1"/>
    <mergeCell ref="VKE1:VKY1"/>
    <mergeCell ref="VKZ1:VLT1"/>
    <mergeCell ref="VLU1:VMO1"/>
    <mergeCell ref="VMP1:VNJ1"/>
    <mergeCell ref="VXC1:VXW1"/>
    <mergeCell ref="VXX1:VYR1"/>
    <mergeCell ref="VYS1:VZM1"/>
    <mergeCell ref="VZN1:WAH1"/>
    <mergeCell ref="WAI1:WBC1"/>
    <mergeCell ref="WBD1:WBX1"/>
    <mergeCell ref="VSG1:VTA1"/>
    <mergeCell ref="VTB1:VTV1"/>
    <mergeCell ref="VTW1:VUQ1"/>
    <mergeCell ref="VUR1:VVL1"/>
    <mergeCell ref="VVM1:VWG1"/>
    <mergeCell ref="VWH1:VXB1"/>
    <mergeCell ref="WGU1:WHO1"/>
    <mergeCell ref="WHP1:WIJ1"/>
    <mergeCell ref="WIK1:WJE1"/>
    <mergeCell ref="WJF1:WJZ1"/>
    <mergeCell ref="WKA1:WKU1"/>
    <mergeCell ref="WKV1:WLP1"/>
    <mergeCell ref="WBY1:WCS1"/>
    <mergeCell ref="WCT1:WDN1"/>
    <mergeCell ref="WDO1:WEI1"/>
    <mergeCell ref="WEJ1:WFD1"/>
    <mergeCell ref="WFE1:WFY1"/>
    <mergeCell ref="WFZ1:WGT1"/>
    <mergeCell ref="WQM1:WRG1"/>
    <mergeCell ref="WRH1:WSB1"/>
    <mergeCell ref="WSC1:WSW1"/>
    <mergeCell ref="WSX1:WTR1"/>
    <mergeCell ref="WTS1:WUM1"/>
    <mergeCell ref="WUN1:WVH1"/>
    <mergeCell ref="WLQ1:WMK1"/>
    <mergeCell ref="WML1:WNF1"/>
    <mergeCell ref="WNG1:WOA1"/>
    <mergeCell ref="WOB1:WOV1"/>
    <mergeCell ref="WOW1:WPQ1"/>
    <mergeCell ref="WPR1:WQL1"/>
    <mergeCell ref="XFA1:XFD1"/>
    <mergeCell ref="D2:J2"/>
    <mergeCell ref="L2:M2"/>
    <mergeCell ref="A3:C4"/>
    <mergeCell ref="D3:D4"/>
    <mergeCell ref="E3:E4"/>
    <mergeCell ref="F3:F4"/>
    <mergeCell ref="H3:H4"/>
    <mergeCell ref="I3:I4"/>
    <mergeCell ref="J3:J4"/>
    <mergeCell ref="XAE1:XAY1"/>
    <mergeCell ref="XAZ1:XBT1"/>
    <mergeCell ref="XBU1:XCO1"/>
    <mergeCell ref="XCP1:XDJ1"/>
    <mergeCell ref="XDK1:XEE1"/>
    <mergeCell ref="XEF1:XEZ1"/>
    <mergeCell ref="WVI1:WWC1"/>
    <mergeCell ref="WWD1:WWX1"/>
    <mergeCell ref="WWY1:WXS1"/>
    <mergeCell ref="WXT1:WYN1"/>
    <mergeCell ref="WYO1:WZI1"/>
    <mergeCell ref="K3:K4"/>
    <mergeCell ref="L3:L4"/>
    <mergeCell ref="WZJ1:XAD1"/>
    <mergeCell ref="A20:C20"/>
    <mergeCell ref="A21:A40"/>
    <mergeCell ref="B21:C21"/>
    <mergeCell ref="B22:B27"/>
    <mergeCell ref="B28:C28"/>
    <mergeCell ref="B30:B34"/>
    <mergeCell ref="B35:C35"/>
    <mergeCell ref="B36:B39"/>
    <mergeCell ref="B40:C40"/>
    <mergeCell ref="A41:C41"/>
    <mergeCell ref="B42:C42"/>
    <mergeCell ref="B54:C54"/>
    <mergeCell ref="B55:B59"/>
    <mergeCell ref="B60:C60"/>
    <mergeCell ref="B61:B63"/>
    <mergeCell ref="B64:C64"/>
    <mergeCell ref="B72:C72"/>
    <mergeCell ref="B66:B71"/>
    <mergeCell ref="A42:A72"/>
    <mergeCell ref="B43:B53"/>
    <mergeCell ref="A73:C73"/>
    <mergeCell ref="A74:A94"/>
    <mergeCell ref="B74:C74"/>
    <mergeCell ref="B78:C78"/>
    <mergeCell ref="B79:B81"/>
    <mergeCell ref="B82:C82"/>
    <mergeCell ref="B83:B84"/>
    <mergeCell ref="B85:C85"/>
    <mergeCell ref="A95:C95"/>
    <mergeCell ref="B75:B77"/>
    <mergeCell ref="A96:A105"/>
    <mergeCell ref="B96:C96"/>
    <mergeCell ref="B97:B102"/>
    <mergeCell ref="B103:C103"/>
    <mergeCell ref="B105:C105"/>
    <mergeCell ref="B86:B87"/>
    <mergeCell ref="B88:C88"/>
    <mergeCell ref="B89:B90"/>
    <mergeCell ref="B91:C91"/>
    <mergeCell ref="B92:B93"/>
    <mergeCell ref="B94:C94"/>
    <mergeCell ref="A106:C106"/>
    <mergeCell ref="A107:A135"/>
    <mergeCell ref="B107:C107"/>
    <mergeCell ref="B108:B110"/>
    <mergeCell ref="B111:C111"/>
    <mergeCell ref="B112:B114"/>
    <mergeCell ref="B119:C119"/>
    <mergeCell ref="B120:B123"/>
    <mergeCell ref="B124:C124"/>
    <mergeCell ref="B125:B128"/>
    <mergeCell ref="B115:C115"/>
    <mergeCell ref="B116:B118"/>
    <mergeCell ref="B155:C155"/>
    <mergeCell ref="B156:B161"/>
    <mergeCell ref="B162:C162"/>
    <mergeCell ref="B163:B167"/>
    <mergeCell ref="B168:C168"/>
    <mergeCell ref="A169:C169"/>
    <mergeCell ref="B129:C129"/>
    <mergeCell ref="B130:B134"/>
    <mergeCell ref="B135:C135"/>
    <mergeCell ref="A136:C136"/>
    <mergeCell ref="A137:A168"/>
    <mergeCell ref="B137:C137"/>
    <mergeCell ref="B138:B141"/>
    <mergeCell ref="B142:C142"/>
    <mergeCell ref="B143:B146"/>
    <mergeCell ref="B147:C147"/>
    <mergeCell ref="B148:B154"/>
    <mergeCell ref="B170:C170"/>
    <mergeCell ref="B171:B173"/>
    <mergeCell ref="B174:C174"/>
    <mergeCell ref="B175:B176"/>
    <mergeCell ref="B177:C177"/>
    <mergeCell ref="B178:B182"/>
    <mergeCell ref="B183:C183"/>
    <mergeCell ref="A170:A215"/>
    <mergeCell ref="B210:B214"/>
    <mergeCell ref="B215:C215"/>
    <mergeCell ref="B190:C190"/>
    <mergeCell ref="B191:B197"/>
    <mergeCell ref="B198:C198"/>
    <mergeCell ref="B199:B203"/>
    <mergeCell ref="B209:C209"/>
    <mergeCell ref="B204:C204"/>
    <mergeCell ref="B184:B189"/>
    <mergeCell ref="B205:B208"/>
  </mergeCells>
  <conditionalFormatting sqref="D2:M2 D3:H3 L3:M3 D205:M215 D119:M132 D173:M195 D197:M203 D20:M28 D30:M114 D134:M171 D5:M17">
    <cfRule type="cellIs" dxfId="143" priority="169" operator="equal">
      <formula>"High relevance"</formula>
    </cfRule>
  </conditionalFormatting>
  <conditionalFormatting sqref="D2:M2 D3:H3 L3:M3 D205:M215 D119:M132 D173:M195 D197:M203 D20:M28 D30:M114 D134:M171 D5:M17">
    <cfRule type="cellIs" dxfId="142" priority="170" operator="equal">
      <formula>"Medium relevance"</formula>
    </cfRule>
  </conditionalFormatting>
  <conditionalFormatting sqref="D2:M2 D3:H3 L3:M3 D205:M215 D119:M132 D173:M195 D197:M203 D20:M28 D30:M114 D134:M171 D5:M17">
    <cfRule type="cellIs" dxfId="141" priority="171" operator="equal">
      <formula>"Low relevance"</formula>
    </cfRule>
  </conditionalFormatting>
  <conditionalFormatting sqref="D2:M2 D3:H3 L3:M3 D205:M215 D119:M132 D173:M195 D197:M203 D20:M28 D30:M114 D134:M171 D5:M17">
    <cfRule type="cellIs" dxfId="140" priority="172" operator="equal">
      <formula>"No relevance"</formula>
    </cfRule>
  </conditionalFormatting>
  <conditionalFormatting sqref="N5:N7">
    <cfRule type="containsText" dxfId="139" priority="173" operator="containsText" text="High relevance">
      <formula>NOT(ISERROR(SEARCH(("High relevance"),(N5))))</formula>
    </cfRule>
  </conditionalFormatting>
  <conditionalFormatting sqref="N5:N7">
    <cfRule type="containsText" dxfId="138" priority="174" operator="containsText" text="Medium relevance">
      <formula>NOT(ISERROR(SEARCH(("Medium relevance"),(N5))))</formula>
    </cfRule>
  </conditionalFormatting>
  <conditionalFormatting sqref="N5:N7">
    <cfRule type="containsText" dxfId="137" priority="175" operator="containsText" text="Low relevance">
      <formula>NOT(ISERROR(SEARCH(("Low relevance"),(N5))))</formula>
    </cfRule>
  </conditionalFormatting>
  <conditionalFormatting sqref="N5:N7">
    <cfRule type="containsText" dxfId="136" priority="176" operator="containsText" text="No relevance">
      <formula>NOT(ISERROR(SEARCH(("No relevance"),(N5))))</formula>
    </cfRule>
  </conditionalFormatting>
  <conditionalFormatting sqref="N8">
    <cfRule type="containsText" dxfId="135" priority="177" operator="containsText" text="High relevance">
      <formula>NOT(ISERROR(SEARCH(("High relevance"),(N8))))</formula>
    </cfRule>
  </conditionalFormatting>
  <conditionalFormatting sqref="N8">
    <cfRule type="containsText" dxfId="134" priority="178" operator="containsText" text="Medium relevance">
      <formula>NOT(ISERROR(SEARCH(("Medium relevance"),(N8))))</formula>
    </cfRule>
  </conditionalFormatting>
  <conditionalFormatting sqref="N8">
    <cfRule type="containsText" dxfId="133" priority="179" operator="containsText" text="Low relevance">
      <formula>NOT(ISERROR(SEARCH(("Low relevance"),(N8))))</formula>
    </cfRule>
  </conditionalFormatting>
  <conditionalFormatting sqref="N8">
    <cfRule type="containsText" dxfId="132" priority="180" operator="containsText" text="No relevance">
      <formula>NOT(ISERROR(SEARCH(("No relevance"),(N8))))</formula>
    </cfRule>
  </conditionalFormatting>
  <conditionalFormatting sqref="I3">
    <cfRule type="cellIs" dxfId="131" priority="181" operator="equal">
      <formula>"High relevance"</formula>
    </cfRule>
  </conditionalFormatting>
  <conditionalFormatting sqref="I3">
    <cfRule type="cellIs" dxfId="130" priority="182" operator="equal">
      <formula>"Medium relevance"</formula>
    </cfRule>
  </conditionalFormatting>
  <conditionalFormatting sqref="I3">
    <cfRule type="cellIs" dxfId="129" priority="183" operator="equal">
      <formula>"Low relevance"</formula>
    </cfRule>
  </conditionalFormatting>
  <conditionalFormatting sqref="I3">
    <cfRule type="cellIs" dxfId="128" priority="184" operator="equal">
      <formula>"No relevance"</formula>
    </cfRule>
  </conditionalFormatting>
  <conditionalFormatting sqref="J3">
    <cfRule type="cellIs" dxfId="127" priority="185" operator="equal">
      <formula>"High relevance"</formula>
    </cfRule>
  </conditionalFormatting>
  <conditionalFormatting sqref="J3">
    <cfRule type="cellIs" dxfId="126" priority="186" operator="equal">
      <formula>"Medium relevance"</formula>
    </cfRule>
  </conditionalFormatting>
  <conditionalFormatting sqref="J3">
    <cfRule type="cellIs" dxfId="125" priority="187" operator="equal">
      <formula>"Low relevance"</formula>
    </cfRule>
  </conditionalFormatting>
  <conditionalFormatting sqref="J3">
    <cfRule type="cellIs" dxfId="124" priority="188" operator="equal">
      <formula>"No relevance"</formula>
    </cfRule>
  </conditionalFormatting>
  <conditionalFormatting sqref="D217:M217">
    <cfRule type="cellIs" dxfId="123" priority="161" operator="equal">
      <formula>"High relevance"</formula>
    </cfRule>
  </conditionalFormatting>
  <conditionalFormatting sqref="D217:M217">
    <cfRule type="cellIs" dxfId="122" priority="162" operator="equal">
      <formula>"Medium relevance"</formula>
    </cfRule>
  </conditionalFormatting>
  <conditionalFormatting sqref="D217:M217">
    <cfRule type="cellIs" dxfId="121" priority="163" operator="equal">
      <formula>"Low relevance"</formula>
    </cfRule>
  </conditionalFormatting>
  <conditionalFormatting sqref="D217:M217">
    <cfRule type="cellIs" dxfId="120" priority="164" operator="equal">
      <formula>"No relevance"</formula>
    </cfRule>
  </conditionalFormatting>
  <conditionalFormatting sqref="D218:M218">
    <cfRule type="cellIs" dxfId="119" priority="157" operator="equal">
      <formula>"High relevance"</formula>
    </cfRule>
  </conditionalFormatting>
  <conditionalFormatting sqref="D218:M218">
    <cfRule type="cellIs" dxfId="118" priority="158" operator="equal">
      <formula>"Medium relevance"</formula>
    </cfRule>
  </conditionalFormatting>
  <conditionalFormatting sqref="D218:M218">
    <cfRule type="cellIs" dxfId="117" priority="159" operator="equal">
      <formula>"Low relevance"</formula>
    </cfRule>
  </conditionalFormatting>
  <conditionalFormatting sqref="D218:M218">
    <cfRule type="cellIs" dxfId="116" priority="160" operator="equal">
      <formula>"No relevance"</formula>
    </cfRule>
  </conditionalFormatting>
  <conditionalFormatting sqref="D204:M204">
    <cfRule type="cellIs" dxfId="115" priority="41" operator="equal">
      <formula>"High relevance"</formula>
    </cfRule>
  </conditionalFormatting>
  <conditionalFormatting sqref="D204:M204">
    <cfRule type="cellIs" dxfId="114" priority="42" operator="equal">
      <formula>"Medium relevance"</formula>
    </cfRule>
  </conditionalFormatting>
  <conditionalFormatting sqref="D204:M204">
    <cfRule type="cellIs" dxfId="113" priority="43" operator="equal">
      <formula>"Low relevance"</formula>
    </cfRule>
  </conditionalFormatting>
  <conditionalFormatting sqref="D204:M204">
    <cfRule type="cellIs" dxfId="112" priority="44" operator="equal">
      <formula>"No relevance"</formula>
    </cfRule>
  </conditionalFormatting>
  <conditionalFormatting sqref="D172:M172">
    <cfRule type="cellIs" dxfId="111" priority="33" operator="equal">
      <formula>"High relevance"</formula>
    </cfRule>
  </conditionalFormatting>
  <conditionalFormatting sqref="D172:M172">
    <cfRule type="cellIs" dxfId="110" priority="34" operator="equal">
      <formula>"Medium relevance"</formula>
    </cfRule>
  </conditionalFormatting>
  <conditionalFormatting sqref="D172:M172">
    <cfRule type="cellIs" dxfId="109" priority="35" operator="equal">
      <formula>"Low relevance"</formula>
    </cfRule>
  </conditionalFormatting>
  <conditionalFormatting sqref="D172:M172">
    <cfRule type="cellIs" dxfId="108" priority="36" operator="equal">
      <formula>"No relevance"</formula>
    </cfRule>
  </conditionalFormatting>
  <conditionalFormatting sqref="D196:M196">
    <cfRule type="cellIs" dxfId="107" priority="29" operator="equal">
      <formula>"High relevance"</formula>
    </cfRule>
  </conditionalFormatting>
  <conditionalFormatting sqref="D196:M196">
    <cfRule type="cellIs" dxfId="106" priority="30" operator="equal">
      <formula>"Medium relevance"</formula>
    </cfRule>
  </conditionalFormatting>
  <conditionalFormatting sqref="D196:M196">
    <cfRule type="cellIs" dxfId="105" priority="31" operator="equal">
      <formula>"Low relevance"</formula>
    </cfRule>
  </conditionalFormatting>
  <conditionalFormatting sqref="D196:M196">
    <cfRule type="cellIs" dxfId="104" priority="32" operator="equal">
      <formula>"No relevance"</formula>
    </cfRule>
  </conditionalFormatting>
  <conditionalFormatting sqref="D18:M18">
    <cfRule type="cellIs" dxfId="103" priority="25" operator="equal">
      <formula>"High relevance"</formula>
    </cfRule>
  </conditionalFormatting>
  <conditionalFormatting sqref="D18:M18">
    <cfRule type="cellIs" dxfId="102" priority="26" operator="equal">
      <formula>"Medium relevance"</formula>
    </cfRule>
  </conditionalFormatting>
  <conditionalFormatting sqref="D18:M18">
    <cfRule type="cellIs" dxfId="101" priority="27" operator="equal">
      <formula>"Low relevance"</formula>
    </cfRule>
  </conditionalFormatting>
  <conditionalFormatting sqref="D18:M18">
    <cfRule type="cellIs" dxfId="100" priority="28" operator="equal">
      <formula>"No relevance"</formula>
    </cfRule>
  </conditionalFormatting>
  <conditionalFormatting sqref="D29:M29">
    <cfRule type="cellIs" dxfId="99" priority="21" operator="equal">
      <formula>"High relevance"</formula>
    </cfRule>
  </conditionalFormatting>
  <conditionalFormatting sqref="D29:M29">
    <cfRule type="cellIs" dxfId="98" priority="22" operator="equal">
      <formula>"Medium relevance"</formula>
    </cfRule>
  </conditionalFormatting>
  <conditionalFormatting sqref="D29:M29">
    <cfRule type="cellIs" dxfId="97" priority="23" operator="equal">
      <formula>"Low relevance"</formula>
    </cfRule>
  </conditionalFormatting>
  <conditionalFormatting sqref="D29:M29">
    <cfRule type="cellIs" dxfId="96" priority="24" operator="equal">
      <formula>"No relevance"</formula>
    </cfRule>
  </conditionalFormatting>
  <conditionalFormatting sqref="D133:M133">
    <cfRule type="cellIs" dxfId="95" priority="17" operator="equal">
      <formula>"High relevance"</formula>
    </cfRule>
  </conditionalFormatting>
  <conditionalFormatting sqref="D133:M133">
    <cfRule type="cellIs" dxfId="94" priority="18" operator="equal">
      <formula>"Medium relevance"</formula>
    </cfRule>
  </conditionalFormatting>
  <conditionalFormatting sqref="D133:M133">
    <cfRule type="cellIs" dxfId="93" priority="19" operator="equal">
      <formula>"Low relevance"</formula>
    </cfRule>
  </conditionalFormatting>
  <conditionalFormatting sqref="D133:M133">
    <cfRule type="cellIs" dxfId="92" priority="20" operator="equal">
      <formula>"No relevance"</formula>
    </cfRule>
  </conditionalFormatting>
  <conditionalFormatting sqref="D117:E118 H115:M118 E115:E116">
    <cfRule type="cellIs" dxfId="91" priority="13" operator="equal">
      <formula>"High relevance"</formula>
    </cfRule>
  </conditionalFormatting>
  <conditionalFormatting sqref="D117:E118 H115:M118 E115:E116">
    <cfRule type="cellIs" dxfId="90" priority="14" operator="equal">
      <formula>"Medium relevance"</formula>
    </cfRule>
  </conditionalFormatting>
  <conditionalFormatting sqref="D117:E118 H115:M118 E115:E116">
    <cfRule type="cellIs" dxfId="89" priority="15" operator="equal">
      <formula>"Low relevance"</formula>
    </cfRule>
  </conditionalFormatting>
  <conditionalFormatting sqref="D117:E118 H115:M118 E115:E116">
    <cfRule type="cellIs" dxfId="88" priority="16" operator="equal">
      <formula>"No relevance"</formula>
    </cfRule>
  </conditionalFormatting>
  <conditionalFormatting sqref="F115:G118">
    <cfRule type="cellIs" dxfId="87" priority="9" operator="equal">
      <formula>"High relevance"</formula>
    </cfRule>
  </conditionalFormatting>
  <conditionalFormatting sqref="F115:G118">
    <cfRule type="cellIs" dxfId="86" priority="10" operator="equal">
      <formula>"Medium relevance"</formula>
    </cfRule>
  </conditionalFormatting>
  <conditionalFormatting sqref="F115:G118">
    <cfRule type="cellIs" dxfId="85" priority="11" operator="equal">
      <formula>"Low relevance"</formula>
    </cfRule>
  </conditionalFormatting>
  <conditionalFormatting sqref="F115:G118">
    <cfRule type="cellIs" dxfId="84" priority="12" operator="equal">
      <formula>"No relevance"</formula>
    </cfRule>
  </conditionalFormatting>
  <conditionalFormatting sqref="D115:D116">
    <cfRule type="cellIs" dxfId="83" priority="5" operator="equal">
      <formula>"High relevance"</formula>
    </cfRule>
  </conditionalFormatting>
  <conditionalFormatting sqref="D115:D116">
    <cfRule type="cellIs" dxfId="82" priority="6" operator="equal">
      <formula>"Medium relevance"</formula>
    </cfRule>
  </conditionalFormatting>
  <conditionalFormatting sqref="D115:D116">
    <cfRule type="cellIs" dxfId="81" priority="7" operator="equal">
      <formula>"Low relevance"</formula>
    </cfRule>
  </conditionalFormatting>
  <conditionalFormatting sqref="D115:D116">
    <cfRule type="cellIs" dxfId="80" priority="8" operator="equal">
      <formula>"No relevance"</formula>
    </cfRule>
  </conditionalFormatting>
  <conditionalFormatting sqref="D19:M19">
    <cfRule type="cellIs" dxfId="79" priority="1" operator="equal">
      <formula>"High relevance"</formula>
    </cfRule>
  </conditionalFormatting>
  <conditionalFormatting sqref="D19:M19">
    <cfRule type="cellIs" dxfId="78" priority="2" operator="equal">
      <formula>"Medium relevance"</formula>
    </cfRule>
  </conditionalFormatting>
  <conditionalFormatting sqref="D19:M19">
    <cfRule type="cellIs" dxfId="77" priority="3" operator="equal">
      <formula>"Low relevance"</formula>
    </cfRule>
  </conditionalFormatting>
  <conditionalFormatting sqref="D19:M19">
    <cfRule type="cellIs" dxfId="76" priority="4" operator="equal">
      <formula>"No relevance"</formula>
    </cfRule>
  </conditionalFormatting>
  <pageMargins left="0.7" right="0.7" top="0.75" bottom="0.75" header="0" footer="0"/>
  <pageSetup orientation="portrait" r:id="rId1"/>
  <headerFooter>
    <oddHeader>&amp;L</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6166B-54C2-478C-90BB-BC3B498C8060}">
  <sheetPr codeName="Sheet6">
    <pageSetUpPr autoPageBreaks="0"/>
  </sheetPr>
  <dimension ref="A1:XFD65"/>
  <sheetViews>
    <sheetView showGridLines="0" zoomScale="80" zoomScaleNormal="80" workbookViewId="0">
      <pane xSplit="4" ySplit="3" topLeftCell="AB58" activePane="bottomRight" state="frozen"/>
      <selection activeCell="J44" sqref="J44"/>
      <selection pane="topRight" activeCell="J44" sqref="J44"/>
      <selection pane="bottomLeft" activeCell="J44" sqref="J44"/>
      <selection pane="bottomRight" activeCell="AD4" sqref="AD4"/>
    </sheetView>
  </sheetViews>
  <sheetFormatPr defaultColWidth="0" defaultRowHeight="0" customHeight="1" zeroHeight="1"/>
  <cols>
    <col min="1" max="1" width="27.08984375" style="66" customWidth="1"/>
    <col min="2" max="2" width="26.26953125" style="66" customWidth="1"/>
    <col min="3" max="4" width="34.7265625" style="64" customWidth="1"/>
    <col min="5" max="19" width="11.26953125" style="64" customWidth="1"/>
    <col min="20" max="20" width="11.81640625" style="64" customWidth="1"/>
    <col min="21" max="50" width="11.26953125" style="64" customWidth="1"/>
    <col min="51" max="51" width="26.26953125" customWidth="1"/>
    <col min="52" max="52" width="26.26953125" style="64" hidden="1" customWidth="1"/>
    <col min="53" max="16384" width="0" style="64" hidden="1"/>
  </cols>
  <sheetData>
    <row r="1" spans="1:16384" ht="22.5" customHeight="1">
      <c r="A1" s="381" t="s">
        <v>2113</v>
      </c>
      <c r="B1" s="382"/>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Z1" s="382"/>
      <c r="BA1" s="382"/>
      <c r="BB1" s="382"/>
      <c r="BC1" s="382"/>
      <c r="BD1" s="382"/>
      <c r="BE1" s="382"/>
      <c r="BF1" s="382"/>
      <c r="BG1" s="382"/>
      <c r="BH1" s="382"/>
      <c r="BI1" s="382"/>
      <c r="BJ1" s="382"/>
      <c r="BK1" s="383"/>
      <c r="BL1" s="550"/>
      <c r="BM1" s="551"/>
      <c r="BN1" s="669"/>
      <c r="BO1" s="669"/>
      <c r="BP1" s="669"/>
      <c r="BQ1" s="669"/>
      <c r="BR1" s="669"/>
      <c r="BS1" s="669"/>
      <c r="BT1" s="669"/>
      <c r="BU1" s="669"/>
      <c r="BV1" s="669"/>
      <c r="BW1" s="669"/>
      <c r="BX1" s="669"/>
      <c r="BY1" s="669"/>
      <c r="BZ1" s="669"/>
      <c r="CA1" s="669"/>
      <c r="CB1" s="670"/>
      <c r="CC1" s="669"/>
      <c r="CD1" s="669"/>
      <c r="CE1" s="669"/>
      <c r="CF1" s="671"/>
      <c r="CG1" s="550"/>
      <c r="CH1" s="551"/>
      <c r="CI1" s="669"/>
      <c r="CJ1" s="669"/>
      <c r="CK1" s="669"/>
      <c r="CL1" s="669"/>
      <c r="CM1" s="669"/>
      <c r="CN1" s="669"/>
      <c r="CO1" s="669"/>
      <c r="CP1" s="669"/>
      <c r="CQ1" s="669"/>
      <c r="CR1" s="669"/>
      <c r="CS1" s="669"/>
      <c r="CT1" s="669"/>
      <c r="CU1" s="669"/>
      <c r="CV1" s="669"/>
      <c r="CW1" s="670"/>
      <c r="CX1" s="669"/>
      <c r="CY1" s="669"/>
      <c r="CZ1" s="669"/>
      <c r="DA1" s="671"/>
      <c r="DB1" s="550"/>
      <c r="DC1" s="551"/>
      <c r="DD1" s="669"/>
      <c r="DE1" s="669"/>
      <c r="DF1" s="669"/>
      <c r="DG1" s="669"/>
      <c r="DH1" s="669"/>
      <c r="DI1" s="669"/>
      <c r="DJ1" s="669"/>
      <c r="DK1" s="669"/>
      <c r="DL1" s="669"/>
      <c r="DM1" s="669"/>
      <c r="DN1" s="669"/>
      <c r="DO1" s="669"/>
      <c r="DP1" s="669"/>
      <c r="DQ1" s="669"/>
      <c r="DR1" s="670"/>
      <c r="DS1" s="669"/>
      <c r="DT1" s="669"/>
      <c r="DU1" s="669"/>
      <c r="DV1" s="671"/>
      <c r="DW1" s="550"/>
      <c r="DX1" s="551"/>
      <c r="DY1" s="669"/>
      <c r="DZ1" s="669"/>
      <c r="EA1" s="669"/>
      <c r="EB1" s="669"/>
      <c r="EC1" s="669"/>
      <c r="ED1" s="669"/>
      <c r="EE1" s="669"/>
      <c r="EF1" s="669"/>
      <c r="EG1" s="669"/>
      <c r="EH1" s="669"/>
      <c r="EI1" s="669"/>
      <c r="EJ1" s="669"/>
      <c r="EK1" s="669"/>
      <c r="EL1" s="669"/>
      <c r="EM1" s="670"/>
      <c r="EN1" s="669"/>
      <c r="EO1" s="669"/>
      <c r="EP1" s="669"/>
      <c r="EQ1" s="671"/>
      <c r="ER1" s="550"/>
      <c r="ES1" s="551"/>
      <c r="ET1" s="669"/>
      <c r="EU1" s="669"/>
      <c r="EV1" s="669"/>
      <c r="EW1" s="669"/>
      <c r="EX1" s="669"/>
      <c r="EY1" s="669"/>
      <c r="EZ1" s="669"/>
      <c r="FA1" s="669"/>
      <c r="FB1" s="669"/>
      <c r="FC1" s="669"/>
      <c r="FD1" s="669"/>
      <c r="FE1" s="669"/>
      <c r="FF1" s="669"/>
      <c r="FG1" s="669"/>
      <c r="FH1" s="670"/>
      <c r="FI1" s="669"/>
      <c r="FJ1" s="669"/>
      <c r="FK1" s="669"/>
      <c r="FL1" s="671"/>
      <c r="FM1" s="550"/>
      <c r="FN1" s="551"/>
      <c r="FO1" s="669"/>
      <c r="FP1" s="669"/>
      <c r="FQ1" s="669"/>
      <c r="FR1" s="669"/>
      <c r="FS1" s="669"/>
      <c r="FT1" s="669"/>
      <c r="FU1" s="669"/>
      <c r="FV1" s="669"/>
      <c r="FW1" s="669"/>
      <c r="FX1" s="669"/>
      <c r="FY1" s="669"/>
      <c r="FZ1" s="669"/>
      <c r="GA1" s="669"/>
      <c r="GB1" s="669"/>
      <c r="GC1" s="670"/>
      <c r="GD1" s="669"/>
      <c r="GE1" s="669"/>
      <c r="GF1" s="669"/>
      <c r="GG1" s="671"/>
      <c r="GH1" s="550"/>
      <c r="GI1" s="551"/>
      <c r="GJ1" s="669"/>
      <c r="GK1" s="669"/>
      <c r="GL1" s="669"/>
      <c r="GM1" s="669"/>
      <c r="GN1" s="669"/>
      <c r="GO1" s="669"/>
      <c r="GP1" s="669"/>
      <c r="GQ1" s="669"/>
      <c r="GR1" s="669"/>
      <c r="GS1" s="669"/>
      <c r="GT1" s="669"/>
      <c r="GU1" s="669"/>
      <c r="GV1" s="669"/>
      <c r="GW1" s="669"/>
      <c r="GX1" s="670"/>
      <c r="GY1" s="669"/>
      <c r="GZ1" s="669"/>
      <c r="HA1" s="669"/>
      <c r="HB1" s="671"/>
      <c r="HC1" s="550"/>
      <c r="HD1" s="551"/>
      <c r="HE1" s="669"/>
      <c r="HF1" s="669"/>
      <c r="HG1" s="669"/>
      <c r="HH1" s="669"/>
      <c r="HI1" s="669"/>
      <c r="HJ1" s="669"/>
      <c r="HK1" s="669"/>
      <c r="HL1" s="669"/>
      <c r="HM1" s="669"/>
      <c r="HN1" s="669"/>
      <c r="HO1" s="669"/>
      <c r="HP1" s="669"/>
      <c r="HQ1" s="669"/>
      <c r="HR1" s="669"/>
      <c r="HS1" s="670"/>
      <c r="HT1" s="669"/>
      <c r="HU1" s="669"/>
      <c r="HV1" s="669"/>
      <c r="HW1" s="671"/>
      <c r="HX1" s="550"/>
      <c r="HY1" s="551"/>
      <c r="HZ1" s="669"/>
      <c r="IA1" s="669"/>
      <c r="IB1" s="669"/>
      <c r="IC1" s="669"/>
      <c r="ID1" s="669"/>
      <c r="IE1" s="669"/>
      <c r="IF1" s="669"/>
      <c r="IG1" s="669"/>
      <c r="IH1" s="669"/>
      <c r="II1" s="669"/>
      <c r="IJ1" s="669"/>
      <c r="IK1" s="669"/>
      <c r="IL1" s="669"/>
      <c r="IM1" s="669"/>
      <c r="IN1" s="670"/>
      <c r="IO1" s="669"/>
      <c r="IP1" s="669"/>
      <c r="IQ1" s="669"/>
      <c r="IR1" s="671"/>
      <c r="IS1" s="550"/>
      <c r="IT1" s="551"/>
      <c r="IU1" s="669"/>
      <c r="IV1" s="669"/>
      <c r="IW1" s="669"/>
      <c r="IX1" s="669"/>
      <c r="IY1" s="669"/>
      <c r="IZ1" s="669"/>
      <c r="JA1" s="669"/>
      <c r="JB1" s="669"/>
      <c r="JC1" s="669"/>
      <c r="JD1" s="669"/>
      <c r="JE1" s="669"/>
      <c r="JF1" s="669"/>
      <c r="JG1" s="669"/>
      <c r="JH1" s="669"/>
      <c r="JI1" s="670"/>
      <c r="JJ1" s="669"/>
      <c r="JK1" s="669"/>
      <c r="JL1" s="669"/>
      <c r="JM1" s="671"/>
      <c r="JN1" s="550"/>
      <c r="JO1" s="551"/>
      <c r="JP1" s="669"/>
      <c r="JQ1" s="669"/>
      <c r="JR1" s="669"/>
      <c r="JS1" s="669"/>
      <c r="JT1" s="669"/>
      <c r="JU1" s="669"/>
      <c r="JV1" s="669"/>
      <c r="JW1" s="669"/>
      <c r="JX1" s="669"/>
      <c r="JY1" s="669"/>
      <c r="JZ1" s="669"/>
      <c r="KA1" s="669"/>
      <c r="KB1" s="669"/>
      <c r="KC1" s="669"/>
      <c r="KD1" s="670"/>
      <c r="KE1" s="669"/>
      <c r="KF1" s="669"/>
      <c r="KG1" s="669"/>
      <c r="KH1" s="671"/>
      <c r="KI1" s="550"/>
      <c r="KJ1" s="551"/>
      <c r="KK1" s="669"/>
      <c r="KL1" s="669"/>
      <c r="KM1" s="669"/>
      <c r="KN1" s="669"/>
      <c r="KO1" s="669"/>
      <c r="KP1" s="669"/>
      <c r="KQ1" s="669"/>
      <c r="KR1" s="669"/>
      <c r="KS1" s="669"/>
      <c r="KT1" s="669"/>
      <c r="KU1" s="669"/>
      <c r="KV1" s="669"/>
      <c r="KW1" s="669"/>
      <c r="KX1" s="669"/>
      <c r="KY1" s="670"/>
      <c r="KZ1" s="669"/>
      <c r="LA1" s="669"/>
      <c r="LB1" s="669"/>
      <c r="LC1" s="671"/>
      <c r="LD1" s="550"/>
      <c r="LE1" s="551"/>
      <c r="LF1" s="669"/>
      <c r="LG1" s="669"/>
      <c r="LH1" s="669"/>
      <c r="LI1" s="669"/>
      <c r="LJ1" s="669"/>
      <c r="LK1" s="669"/>
      <c r="LL1" s="669"/>
      <c r="LM1" s="669"/>
      <c r="LN1" s="669"/>
      <c r="LO1" s="669"/>
      <c r="LP1" s="669"/>
      <c r="LQ1" s="669"/>
      <c r="LR1" s="669"/>
      <c r="LS1" s="669"/>
      <c r="LT1" s="670"/>
      <c r="LU1" s="669"/>
      <c r="LV1" s="669"/>
      <c r="LW1" s="669"/>
      <c r="LX1" s="671"/>
      <c r="LY1" s="550"/>
      <c r="LZ1" s="551"/>
      <c r="MA1" s="669"/>
      <c r="MB1" s="669"/>
      <c r="MC1" s="669"/>
      <c r="MD1" s="669"/>
      <c r="ME1" s="669"/>
      <c r="MF1" s="669"/>
      <c r="MG1" s="669"/>
      <c r="MH1" s="669"/>
      <c r="MI1" s="669"/>
      <c r="MJ1" s="669"/>
      <c r="MK1" s="669"/>
      <c r="ML1" s="669"/>
      <c r="MM1" s="669"/>
      <c r="MN1" s="669"/>
      <c r="MO1" s="670"/>
      <c r="MP1" s="669"/>
      <c r="MQ1" s="669"/>
      <c r="MR1" s="669"/>
      <c r="MS1" s="671"/>
      <c r="MT1" s="550"/>
      <c r="MU1" s="551"/>
      <c r="MV1" s="669"/>
      <c r="MW1" s="669"/>
      <c r="MX1" s="669"/>
      <c r="MY1" s="669"/>
      <c r="MZ1" s="669"/>
      <c r="NA1" s="669"/>
      <c r="NB1" s="669"/>
      <c r="NC1" s="669"/>
      <c r="ND1" s="669"/>
      <c r="NE1" s="669"/>
      <c r="NF1" s="669"/>
      <c r="NG1" s="669"/>
      <c r="NH1" s="669"/>
      <c r="NI1" s="669"/>
      <c r="NJ1" s="670"/>
      <c r="NK1" s="669"/>
      <c r="NL1" s="669"/>
      <c r="NM1" s="669"/>
      <c r="NN1" s="671"/>
      <c r="NO1" s="550"/>
      <c r="NP1" s="551"/>
      <c r="NQ1" s="669"/>
      <c r="NR1" s="669"/>
      <c r="NS1" s="669"/>
      <c r="NT1" s="669"/>
      <c r="NU1" s="669"/>
      <c r="NV1" s="669"/>
      <c r="NW1" s="669"/>
      <c r="NX1" s="669"/>
      <c r="NY1" s="669"/>
      <c r="NZ1" s="669"/>
      <c r="OA1" s="669"/>
      <c r="OB1" s="669"/>
      <c r="OC1" s="669"/>
      <c r="OD1" s="669"/>
      <c r="OE1" s="670"/>
      <c r="OF1" s="669"/>
      <c r="OG1" s="669"/>
      <c r="OH1" s="669"/>
      <c r="OI1" s="671"/>
      <c r="OJ1" s="550"/>
      <c r="OK1" s="551"/>
      <c r="OL1" s="669"/>
      <c r="OM1" s="669"/>
      <c r="ON1" s="669"/>
      <c r="OO1" s="669"/>
      <c r="OP1" s="669"/>
      <c r="OQ1" s="669"/>
      <c r="OR1" s="669"/>
      <c r="OS1" s="669"/>
      <c r="OT1" s="669"/>
      <c r="OU1" s="669"/>
      <c r="OV1" s="669"/>
      <c r="OW1" s="669"/>
      <c r="OX1" s="669"/>
      <c r="OY1" s="669"/>
      <c r="OZ1" s="670"/>
      <c r="PA1" s="669"/>
      <c r="PB1" s="669"/>
      <c r="PC1" s="669"/>
      <c r="PD1" s="671"/>
      <c r="PE1" s="550"/>
      <c r="PF1" s="551"/>
      <c r="PG1" s="669"/>
      <c r="PH1" s="669"/>
      <c r="PI1" s="669"/>
      <c r="PJ1" s="669"/>
      <c r="PK1" s="669"/>
      <c r="PL1" s="669"/>
      <c r="PM1" s="669"/>
      <c r="PN1" s="669"/>
      <c r="PO1" s="669"/>
      <c r="PP1" s="669"/>
      <c r="PQ1" s="669"/>
      <c r="PR1" s="669"/>
      <c r="PS1" s="669"/>
      <c r="PT1" s="669"/>
      <c r="PU1" s="670"/>
      <c r="PV1" s="669"/>
      <c r="PW1" s="669"/>
      <c r="PX1" s="669"/>
      <c r="PY1" s="671"/>
      <c r="PZ1" s="550"/>
      <c r="QA1" s="551"/>
      <c r="QB1" s="669"/>
      <c r="QC1" s="669"/>
      <c r="QD1" s="669"/>
      <c r="QE1" s="669"/>
      <c r="QF1" s="669"/>
      <c r="QG1" s="669"/>
      <c r="QH1" s="669"/>
      <c r="QI1" s="669"/>
      <c r="QJ1" s="669"/>
      <c r="QK1" s="669"/>
      <c r="QL1" s="669"/>
      <c r="QM1" s="669"/>
      <c r="QN1" s="669"/>
      <c r="QO1" s="669"/>
      <c r="QP1" s="670"/>
      <c r="QQ1" s="669"/>
      <c r="QR1" s="669"/>
      <c r="QS1" s="669"/>
      <c r="QT1" s="671"/>
      <c r="QU1" s="550"/>
      <c r="QV1" s="551"/>
      <c r="QW1" s="669"/>
      <c r="QX1" s="669"/>
      <c r="QY1" s="669"/>
      <c r="QZ1" s="669"/>
      <c r="RA1" s="669"/>
      <c r="RB1" s="669"/>
      <c r="RC1" s="669"/>
      <c r="RD1" s="669"/>
      <c r="RE1" s="669"/>
      <c r="RF1" s="669"/>
      <c r="RG1" s="669"/>
      <c r="RH1" s="669"/>
      <c r="RI1" s="669"/>
      <c r="RJ1" s="669"/>
      <c r="RK1" s="670"/>
      <c r="RL1" s="669"/>
      <c r="RM1" s="669"/>
      <c r="RN1" s="669"/>
      <c r="RO1" s="671"/>
      <c r="RP1" s="550"/>
      <c r="RQ1" s="551"/>
      <c r="RR1" s="669"/>
      <c r="RS1" s="669"/>
      <c r="RT1" s="669"/>
      <c r="RU1" s="669"/>
      <c r="RV1" s="669"/>
      <c r="RW1" s="669"/>
      <c r="RX1" s="669"/>
      <c r="RY1" s="669"/>
      <c r="RZ1" s="669"/>
      <c r="SA1" s="669"/>
      <c r="SB1" s="669"/>
      <c r="SC1" s="669"/>
      <c r="SD1" s="669"/>
      <c r="SE1" s="669"/>
      <c r="SF1" s="670"/>
      <c r="SG1" s="669"/>
      <c r="SH1" s="669"/>
      <c r="SI1" s="669"/>
      <c r="SJ1" s="671"/>
      <c r="SK1" s="550"/>
      <c r="SL1" s="551"/>
      <c r="SM1" s="669"/>
      <c r="SN1" s="669"/>
      <c r="SO1" s="669"/>
      <c r="SP1" s="669"/>
      <c r="SQ1" s="669"/>
      <c r="SR1" s="669"/>
      <c r="SS1" s="669"/>
      <c r="ST1" s="669"/>
      <c r="SU1" s="669"/>
      <c r="SV1" s="669"/>
      <c r="SW1" s="669"/>
      <c r="SX1" s="669"/>
      <c r="SY1" s="669"/>
      <c r="SZ1" s="669"/>
      <c r="TA1" s="670"/>
      <c r="TB1" s="669"/>
      <c r="TC1" s="669"/>
      <c r="TD1" s="669"/>
      <c r="TE1" s="671"/>
      <c r="TF1" s="550"/>
      <c r="TG1" s="551"/>
      <c r="TH1" s="669"/>
      <c r="TI1" s="669"/>
      <c r="TJ1" s="669"/>
      <c r="TK1" s="669"/>
      <c r="TL1" s="669"/>
      <c r="TM1" s="669"/>
      <c r="TN1" s="669"/>
      <c r="TO1" s="669"/>
      <c r="TP1" s="669"/>
      <c r="TQ1" s="669"/>
      <c r="TR1" s="669"/>
      <c r="TS1" s="669"/>
      <c r="TT1" s="669"/>
      <c r="TU1" s="669"/>
      <c r="TV1" s="670"/>
      <c r="TW1" s="669"/>
      <c r="TX1" s="669"/>
      <c r="TY1" s="669"/>
      <c r="TZ1" s="671"/>
      <c r="UA1" s="550"/>
      <c r="UB1" s="551"/>
      <c r="UC1" s="669"/>
      <c r="UD1" s="669"/>
      <c r="UE1" s="669"/>
      <c r="UF1" s="669"/>
      <c r="UG1" s="669"/>
      <c r="UH1" s="669"/>
      <c r="UI1" s="669"/>
      <c r="UJ1" s="669"/>
      <c r="UK1" s="669"/>
      <c r="UL1" s="669"/>
      <c r="UM1" s="669"/>
      <c r="UN1" s="669"/>
      <c r="UO1" s="669"/>
      <c r="UP1" s="669"/>
      <c r="UQ1" s="670"/>
      <c r="UR1" s="669"/>
      <c r="US1" s="669"/>
      <c r="UT1" s="669"/>
      <c r="UU1" s="671"/>
      <c r="UV1" s="550"/>
      <c r="UW1" s="551"/>
      <c r="UX1" s="669"/>
      <c r="UY1" s="669"/>
      <c r="UZ1" s="669"/>
      <c r="VA1" s="669"/>
      <c r="VB1" s="669"/>
      <c r="VC1" s="669"/>
      <c r="VD1" s="669"/>
      <c r="VE1" s="669"/>
      <c r="VF1" s="669"/>
      <c r="VG1" s="669"/>
      <c r="VH1" s="669"/>
      <c r="VI1" s="669"/>
      <c r="VJ1" s="669"/>
      <c r="VK1" s="669"/>
      <c r="VL1" s="670"/>
      <c r="VM1" s="669"/>
      <c r="VN1" s="669"/>
      <c r="VO1" s="669"/>
      <c r="VP1" s="671"/>
      <c r="VQ1" s="550"/>
      <c r="VR1" s="551"/>
      <c r="VS1" s="669"/>
      <c r="VT1" s="669"/>
      <c r="VU1" s="669"/>
      <c r="VV1" s="669"/>
      <c r="VW1" s="669"/>
      <c r="VX1" s="669"/>
      <c r="VY1" s="669"/>
      <c r="VZ1" s="669"/>
      <c r="WA1" s="669"/>
      <c r="WB1" s="669"/>
      <c r="WC1" s="669"/>
      <c r="WD1" s="669"/>
      <c r="WE1" s="669"/>
      <c r="WF1" s="669"/>
      <c r="WG1" s="670"/>
      <c r="WH1" s="669"/>
      <c r="WI1" s="669"/>
      <c r="WJ1" s="669"/>
      <c r="WK1" s="671"/>
      <c r="WL1" s="550"/>
      <c r="WM1" s="551"/>
      <c r="WN1" s="669"/>
      <c r="WO1" s="669"/>
      <c r="WP1" s="669"/>
      <c r="WQ1" s="669"/>
      <c r="WR1" s="669"/>
      <c r="WS1" s="669"/>
      <c r="WT1" s="669"/>
      <c r="WU1" s="669"/>
      <c r="WV1" s="669"/>
      <c r="WW1" s="669"/>
      <c r="WX1" s="669"/>
      <c r="WY1" s="669"/>
      <c r="WZ1" s="669"/>
      <c r="XA1" s="669"/>
      <c r="XB1" s="670"/>
      <c r="XC1" s="669"/>
      <c r="XD1" s="669"/>
      <c r="XE1" s="669"/>
      <c r="XF1" s="671"/>
      <c r="XG1" s="550"/>
      <c r="XH1" s="551"/>
      <c r="XI1" s="669"/>
      <c r="XJ1" s="669"/>
      <c r="XK1" s="669"/>
      <c r="XL1" s="669"/>
      <c r="XM1" s="669"/>
      <c r="XN1" s="669"/>
      <c r="XO1" s="669"/>
      <c r="XP1" s="669"/>
      <c r="XQ1" s="669"/>
      <c r="XR1" s="669"/>
      <c r="XS1" s="669"/>
      <c r="XT1" s="669"/>
      <c r="XU1" s="669"/>
      <c r="XV1" s="669"/>
      <c r="XW1" s="670"/>
      <c r="XX1" s="669"/>
      <c r="XY1" s="669"/>
      <c r="XZ1" s="669"/>
      <c r="YA1" s="671"/>
      <c r="YB1" s="550"/>
      <c r="YC1" s="551"/>
      <c r="YD1" s="669"/>
      <c r="YE1" s="669"/>
      <c r="YF1" s="669"/>
      <c r="YG1" s="669"/>
      <c r="YH1" s="669"/>
      <c r="YI1" s="669"/>
      <c r="YJ1" s="669"/>
      <c r="YK1" s="669"/>
      <c r="YL1" s="669"/>
      <c r="YM1" s="669"/>
      <c r="YN1" s="669"/>
      <c r="YO1" s="669"/>
      <c r="YP1" s="669"/>
      <c r="YQ1" s="669"/>
      <c r="YR1" s="670"/>
      <c r="YS1" s="669"/>
      <c r="YT1" s="669"/>
      <c r="YU1" s="669"/>
      <c r="YV1" s="671"/>
      <c r="YW1" s="550"/>
      <c r="YX1" s="551"/>
      <c r="YY1" s="669"/>
      <c r="YZ1" s="669"/>
      <c r="ZA1" s="669"/>
      <c r="ZB1" s="669"/>
      <c r="ZC1" s="669"/>
      <c r="ZD1" s="669"/>
      <c r="ZE1" s="669"/>
      <c r="ZF1" s="669"/>
      <c r="ZG1" s="669"/>
      <c r="ZH1" s="669"/>
      <c r="ZI1" s="669"/>
      <c r="ZJ1" s="669"/>
      <c r="ZK1" s="669"/>
      <c r="ZL1" s="669"/>
      <c r="ZM1" s="670"/>
      <c r="ZN1" s="669"/>
      <c r="ZO1" s="669"/>
      <c r="ZP1" s="669"/>
      <c r="ZQ1" s="671"/>
      <c r="ZR1" s="550"/>
      <c r="ZS1" s="551"/>
      <c r="ZT1" s="669"/>
      <c r="ZU1" s="669"/>
      <c r="ZV1" s="669"/>
      <c r="ZW1" s="669"/>
      <c r="ZX1" s="669"/>
      <c r="ZY1" s="669"/>
      <c r="ZZ1" s="669"/>
      <c r="AAA1" s="669"/>
      <c r="AAB1" s="669"/>
      <c r="AAC1" s="669"/>
      <c r="AAD1" s="669"/>
      <c r="AAE1" s="669"/>
      <c r="AAF1" s="669"/>
      <c r="AAG1" s="669"/>
      <c r="AAH1" s="670"/>
      <c r="AAI1" s="669"/>
      <c r="AAJ1" s="669"/>
      <c r="AAK1" s="669"/>
      <c r="AAL1" s="671"/>
      <c r="AAM1" s="550"/>
      <c r="AAN1" s="551"/>
      <c r="AAO1" s="669"/>
      <c r="AAP1" s="669"/>
      <c r="AAQ1" s="669"/>
      <c r="AAR1" s="669"/>
      <c r="AAS1" s="669"/>
      <c r="AAT1" s="669"/>
      <c r="AAU1" s="669"/>
      <c r="AAV1" s="669"/>
      <c r="AAW1" s="669"/>
      <c r="AAX1" s="669"/>
      <c r="AAY1" s="669"/>
      <c r="AAZ1" s="669"/>
      <c r="ABA1" s="669"/>
      <c r="ABB1" s="669"/>
      <c r="ABC1" s="670"/>
      <c r="ABD1" s="669"/>
      <c r="ABE1" s="669"/>
      <c r="ABF1" s="669"/>
      <c r="ABG1" s="671"/>
      <c r="ABH1" s="550"/>
      <c r="ABI1" s="551"/>
      <c r="ABJ1" s="669"/>
      <c r="ABK1" s="669"/>
      <c r="ABL1" s="669"/>
      <c r="ABM1" s="669"/>
      <c r="ABN1" s="669"/>
      <c r="ABO1" s="669"/>
      <c r="ABP1" s="669"/>
      <c r="ABQ1" s="669"/>
      <c r="ABR1" s="669"/>
      <c r="ABS1" s="669"/>
      <c r="ABT1" s="669"/>
      <c r="ABU1" s="669"/>
      <c r="ABV1" s="669"/>
      <c r="ABW1" s="669"/>
      <c r="ABX1" s="670"/>
      <c r="ABY1" s="669"/>
      <c r="ABZ1" s="669"/>
      <c r="ACA1" s="669"/>
      <c r="ACB1" s="671"/>
      <c r="ACC1" s="550"/>
      <c r="ACD1" s="551"/>
      <c r="ACE1" s="669"/>
      <c r="ACF1" s="669"/>
      <c r="ACG1" s="669"/>
      <c r="ACH1" s="669"/>
      <c r="ACI1" s="669"/>
      <c r="ACJ1" s="669"/>
      <c r="ACK1" s="669"/>
      <c r="ACL1" s="669"/>
      <c r="ACM1" s="669"/>
      <c r="ACN1" s="669"/>
      <c r="ACO1" s="669"/>
      <c r="ACP1" s="669"/>
      <c r="ACQ1" s="669"/>
      <c r="ACR1" s="669"/>
      <c r="ACS1" s="670"/>
      <c r="ACT1" s="669"/>
      <c r="ACU1" s="669"/>
      <c r="ACV1" s="669"/>
      <c r="ACW1" s="671"/>
      <c r="ACX1" s="550"/>
      <c r="ACY1" s="551"/>
      <c r="ACZ1" s="669"/>
      <c r="ADA1" s="669"/>
      <c r="ADB1" s="669"/>
      <c r="ADC1" s="669"/>
      <c r="ADD1" s="669"/>
      <c r="ADE1" s="669"/>
      <c r="ADF1" s="669"/>
      <c r="ADG1" s="669"/>
      <c r="ADH1" s="669"/>
      <c r="ADI1" s="669"/>
      <c r="ADJ1" s="669"/>
      <c r="ADK1" s="669"/>
      <c r="ADL1" s="669"/>
      <c r="ADM1" s="669"/>
      <c r="ADN1" s="670"/>
      <c r="ADO1" s="669"/>
      <c r="ADP1" s="669"/>
      <c r="ADQ1" s="669"/>
      <c r="ADR1" s="671"/>
      <c r="ADS1" s="550"/>
      <c r="ADT1" s="551"/>
      <c r="ADU1" s="669"/>
      <c r="ADV1" s="669"/>
      <c r="ADW1" s="669"/>
      <c r="ADX1" s="669"/>
      <c r="ADY1" s="669"/>
      <c r="ADZ1" s="669"/>
      <c r="AEA1" s="669"/>
      <c r="AEB1" s="669"/>
      <c r="AEC1" s="669"/>
      <c r="AED1" s="669"/>
      <c r="AEE1" s="669"/>
      <c r="AEF1" s="669"/>
      <c r="AEG1" s="669"/>
      <c r="AEH1" s="669"/>
      <c r="AEI1" s="670"/>
      <c r="AEJ1" s="669"/>
      <c r="AEK1" s="669"/>
      <c r="AEL1" s="669"/>
      <c r="AEM1" s="671"/>
      <c r="AEN1" s="550"/>
      <c r="AEO1" s="551"/>
      <c r="AEP1" s="669"/>
      <c r="AEQ1" s="669"/>
      <c r="AER1" s="669"/>
      <c r="AES1" s="669"/>
      <c r="AET1" s="669"/>
      <c r="AEU1" s="669"/>
      <c r="AEV1" s="669"/>
      <c r="AEW1" s="669"/>
      <c r="AEX1" s="669"/>
      <c r="AEY1" s="669"/>
      <c r="AEZ1" s="669"/>
      <c r="AFA1" s="669"/>
      <c r="AFB1" s="669"/>
      <c r="AFC1" s="669"/>
      <c r="AFD1" s="670"/>
      <c r="AFE1" s="669"/>
      <c r="AFF1" s="669"/>
      <c r="AFG1" s="669"/>
      <c r="AFH1" s="671"/>
      <c r="AFI1" s="550"/>
      <c r="AFJ1" s="551"/>
      <c r="AFK1" s="669"/>
      <c r="AFL1" s="669"/>
      <c r="AFM1" s="669"/>
      <c r="AFN1" s="669"/>
      <c r="AFO1" s="669"/>
      <c r="AFP1" s="669"/>
      <c r="AFQ1" s="669"/>
      <c r="AFR1" s="669"/>
      <c r="AFS1" s="669"/>
      <c r="AFT1" s="669"/>
      <c r="AFU1" s="669"/>
      <c r="AFV1" s="669"/>
      <c r="AFW1" s="669"/>
      <c r="AFX1" s="669"/>
      <c r="AFY1" s="670"/>
      <c r="AFZ1" s="669"/>
      <c r="AGA1" s="669"/>
      <c r="AGB1" s="669"/>
      <c r="AGC1" s="671"/>
      <c r="AGD1" s="550"/>
      <c r="AGE1" s="551"/>
      <c r="AGF1" s="669"/>
      <c r="AGG1" s="669"/>
      <c r="AGH1" s="669"/>
      <c r="AGI1" s="669"/>
      <c r="AGJ1" s="669"/>
      <c r="AGK1" s="669"/>
      <c r="AGL1" s="669"/>
      <c r="AGM1" s="669"/>
      <c r="AGN1" s="669"/>
      <c r="AGO1" s="669"/>
      <c r="AGP1" s="669"/>
      <c r="AGQ1" s="669"/>
      <c r="AGR1" s="669"/>
      <c r="AGS1" s="669"/>
      <c r="AGT1" s="670"/>
      <c r="AGU1" s="669"/>
      <c r="AGV1" s="669"/>
      <c r="AGW1" s="669"/>
      <c r="AGX1" s="671"/>
      <c r="AGY1" s="550"/>
      <c r="AGZ1" s="551"/>
      <c r="AHA1" s="669"/>
      <c r="AHB1" s="669"/>
      <c r="AHC1" s="669"/>
      <c r="AHD1" s="669"/>
      <c r="AHE1" s="669"/>
      <c r="AHF1" s="669"/>
      <c r="AHG1" s="669"/>
      <c r="AHH1" s="669"/>
      <c r="AHI1" s="669"/>
      <c r="AHJ1" s="669"/>
      <c r="AHK1" s="669"/>
      <c r="AHL1" s="669"/>
      <c r="AHM1" s="669"/>
      <c r="AHN1" s="669"/>
      <c r="AHO1" s="670"/>
      <c r="AHP1" s="669"/>
      <c r="AHQ1" s="669"/>
      <c r="AHR1" s="669"/>
      <c r="AHS1" s="671"/>
      <c r="AHT1" s="550"/>
      <c r="AHU1" s="551"/>
      <c r="AHV1" s="669"/>
      <c r="AHW1" s="669"/>
      <c r="AHX1" s="669"/>
      <c r="AHY1" s="669"/>
      <c r="AHZ1" s="669"/>
      <c r="AIA1" s="669"/>
      <c r="AIB1" s="669"/>
      <c r="AIC1" s="669"/>
      <c r="AID1" s="669"/>
      <c r="AIE1" s="669"/>
      <c r="AIF1" s="669"/>
      <c r="AIG1" s="669"/>
      <c r="AIH1" s="669"/>
      <c r="AII1" s="669"/>
      <c r="AIJ1" s="670"/>
      <c r="AIK1" s="669"/>
      <c r="AIL1" s="669"/>
      <c r="AIM1" s="669"/>
      <c r="AIN1" s="671"/>
      <c r="AIO1" s="550"/>
      <c r="AIP1" s="551"/>
      <c r="AIQ1" s="669"/>
      <c r="AIR1" s="669"/>
      <c r="AIS1" s="669"/>
      <c r="AIT1" s="669"/>
      <c r="AIU1" s="669"/>
      <c r="AIV1" s="669"/>
      <c r="AIW1" s="669"/>
      <c r="AIX1" s="669"/>
      <c r="AIY1" s="669"/>
      <c r="AIZ1" s="669"/>
      <c r="AJA1" s="669"/>
      <c r="AJB1" s="669"/>
      <c r="AJC1" s="669"/>
      <c r="AJD1" s="669"/>
      <c r="AJE1" s="670"/>
      <c r="AJF1" s="669"/>
      <c r="AJG1" s="669"/>
      <c r="AJH1" s="669"/>
      <c r="AJI1" s="671"/>
      <c r="AJJ1" s="550"/>
      <c r="AJK1" s="551"/>
      <c r="AJL1" s="669"/>
      <c r="AJM1" s="669"/>
      <c r="AJN1" s="669"/>
      <c r="AJO1" s="669"/>
      <c r="AJP1" s="669"/>
      <c r="AJQ1" s="669"/>
      <c r="AJR1" s="669"/>
      <c r="AJS1" s="669"/>
      <c r="AJT1" s="669"/>
      <c r="AJU1" s="669"/>
      <c r="AJV1" s="669"/>
      <c r="AJW1" s="669"/>
      <c r="AJX1" s="669"/>
      <c r="AJY1" s="669"/>
      <c r="AJZ1" s="670"/>
      <c r="AKA1" s="669"/>
      <c r="AKB1" s="669"/>
      <c r="AKC1" s="669"/>
      <c r="AKD1" s="671"/>
      <c r="AKE1" s="550"/>
      <c r="AKF1" s="551"/>
      <c r="AKG1" s="669"/>
      <c r="AKH1" s="669"/>
      <c r="AKI1" s="669"/>
      <c r="AKJ1" s="669"/>
      <c r="AKK1" s="669"/>
      <c r="AKL1" s="669"/>
      <c r="AKM1" s="669"/>
      <c r="AKN1" s="669"/>
      <c r="AKO1" s="669"/>
      <c r="AKP1" s="669"/>
      <c r="AKQ1" s="669"/>
      <c r="AKR1" s="669"/>
      <c r="AKS1" s="669"/>
      <c r="AKT1" s="669"/>
      <c r="AKU1" s="670"/>
      <c r="AKV1" s="669"/>
      <c r="AKW1" s="669"/>
      <c r="AKX1" s="669"/>
      <c r="AKY1" s="671"/>
      <c r="AKZ1" s="550"/>
      <c r="ALA1" s="551"/>
      <c r="ALB1" s="669"/>
      <c r="ALC1" s="669"/>
      <c r="ALD1" s="669"/>
      <c r="ALE1" s="669"/>
      <c r="ALF1" s="669"/>
      <c r="ALG1" s="669"/>
      <c r="ALH1" s="669"/>
      <c r="ALI1" s="669"/>
      <c r="ALJ1" s="669"/>
      <c r="ALK1" s="669"/>
      <c r="ALL1" s="669"/>
      <c r="ALM1" s="669"/>
      <c r="ALN1" s="669"/>
      <c r="ALO1" s="669"/>
      <c r="ALP1" s="670"/>
      <c r="ALQ1" s="669"/>
      <c r="ALR1" s="669"/>
      <c r="ALS1" s="669"/>
      <c r="ALT1" s="671"/>
      <c r="ALU1" s="550"/>
      <c r="ALV1" s="551"/>
      <c r="ALW1" s="669"/>
      <c r="ALX1" s="669"/>
      <c r="ALY1" s="669"/>
      <c r="ALZ1" s="669"/>
      <c r="AMA1" s="669"/>
      <c r="AMB1" s="669"/>
      <c r="AMC1" s="669"/>
      <c r="AMD1" s="669"/>
      <c r="AME1" s="669"/>
      <c r="AMF1" s="669"/>
      <c r="AMG1" s="669"/>
      <c r="AMH1" s="669"/>
      <c r="AMI1" s="669"/>
      <c r="AMJ1" s="669"/>
      <c r="AMK1" s="670"/>
      <c r="AML1" s="669"/>
      <c r="AMM1" s="669"/>
      <c r="AMN1" s="669"/>
      <c r="AMO1" s="671"/>
      <c r="AMP1" s="550"/>
      <c r="AMQ1" s="551"/>
      <c r="AMR1" s="669"/>
      <c r="AMS1" s="669"/>
      <c r="AMT1" s="669"/>
      <c r="AMU1" s="669"/>
      <c r="AMV1" s="669"/>
      <c r="AMW1" s="669"/>
      <c r="AMX1" s="669"/>
      <c r="AMY1" s="669"/>
      <c r="AMZ1" s="669"/>
      <c r="ANA1" s="669"/>
      <c r="ANB1" s="669"/>
      <c r="ANC1" s="669"/>
      <c r="AND1" s="669"/>
      <c r="ANE1" s="669"/>
      <c r="ANF1" s="670"/>
      <c r="ANG1" s="669"/>
      <c r="ANH1" s="669"/>
      <c r="ANI1" s="669"/>
      <c r="ANJ1" s="671"/>
      <c r="ANK1" s="550"/>
      <c r="ANL1" s="551"/>
      <c r="ANM1" s="669"/>
      <c r="ANN1" s="669"/>
      <c r="ANO1" s="669"/>
      <c r="ANP1" s="669"/>
      <c r="ANQ1" s="669"/>
      <c r="ANR1" s="669"/>
      <c r="ANS1" s="669"/>
      <c r="ANT1" s="669"/>
      <c r="ANU1" s="669"/>
      <c r="ANV1" s="669"/>
      <c r="ANW1" s="669"/>
      <c r="ANX1" s="669"/>
      <c r="ANY1" s="669"/>
      <c r="ANZ1" s="669"/>
      <c r="AOA1" s="670"/>
      <c r="AOB1" s="669"/>
      <c r="AOC1" s="669"/>
      <c r="AOD1" s="669"/>
      <c r="AOE1" s="671"/>
      <c r="AOF1" s="550"/>
      <c r="AOG1" s="551"/>
      <c r="AOH1" s="669"/>
      <c r="AOI1" s="669"/>
      <c r="AOJ1" s="669"/>
      <c r="AOK1" s="669"/>
      <c r="AOL1" s="669"/>
      <c r="AOM1" s="669"/>
      <c r="AON1" s="669"/>
      <c r="AOO1" s="669"/>
      <c r="AOP1" s="669"/>
      <c r="AOQ1" s="669"/>
      <c r="AOR1" s="669"/>
      <c r="AOS1" s="669"/>
      <c r="AOT1" s="669"/>
      <c r="AOU1" s="669"/>
      <c r="AOV1" s="670"/>
      <c r="AOW1" s="669"/>
      <c r="AOX1" s="669"/>
      <c r="AOY1" s="669"/>
      <c r="AOZ1" s="671"/>
      <c r="APA1" s="550"/>
      <c r="APB1" s="551"/>
      <c r="APC1" s="669"/>
      <c r="APD1" s="669"/>
      <c r="APE1" s="669"/>
      <c r="APF1" s="669"/>
      <c r="APG1" s="669"/>
      <c r="APH1" s="669"/>
      <c r="API1" s="669"/>
      <c r="APJ1" s="669"/>
      <c r="APK1" s="669"/>
      <c r="APL1" s="669"/>
      <c r="APM1" s="669"/>
      <c r="APN1" s="669"/>
      <c r="APO1" s="669"/>
      <c r="APP1" s="669"/>
      <c r="APQ1" s="670"/>
      <c r="APR1" s="669"/>
      <c r="APS1" s="669"/>
      <c r="APT1" s="669"/>
      <c r="APU1" s="671"/>
      <c r="APV1" s="550"/>
      <c r="APW1" s="551"/>
      <c r="APX1" s="669"/>
      <c r="APY1" s="669"/>
      <c r="APZ1" s="669"/>
      <c r="AQA1" s="669"/>
      <c r="AQB1" s="669"/>
      <c r="AQC1" s="669"/>
      <c r="AQD1" s="669"/>
      <c r="AQE1" s="669"/>
      <c r="AQF1" s="669"/>
      <c r="AQG1" s="669"/>
      <c r="AQH1" s="669"/>
      <c r="AQI1" s="669"/>
      <c r="AQJ1" s="669"/>
      <c r="AQK1" s="669"/>
      <c r="AQL1" s="670"/>
      <c r="AQM1" s="669"/>
      <c r="AQN1" s="669"/>
      <c r="AQO1" s="669"/>
      <c r="AQP1" s="671"/>
      <c r="AQQ1" s="550"/>
      <c r="AQR1" s="551"/>
      <c r="AQS1" s="669"/>
      <c r="AQT1" s="669"/>
      <c r="AQU1" s="669"/>
      <c r="AQV1" s="669"/>
      <c r="AQW1" s="669"/>
      <c r="AQX1" s="669"/>
      <c r="AQY1" s="669"/>
      <c r="AQZ1" s="669"/>
      <c r="ARA1" s="669"/>
      <c r="ARB1" s="669"/>
      <c r="ARC1" s="669"/>
      <c r="ARD1" s="669"/>
      <c r="ARE1" s="669"/>
      <c r="ARF1" s="669"/>
      <c r="ARG1" s="670"/>
      <c r="ARH1" s="669"/>
      <c r="ARI1" s="669"/>
      <c r="ARJ1" s="669"/>
      <c r="ARK1" s="671"/>
      <c r="ARL1" s="550"/>
      <c r="ARM1" s="551"/>
      <c r="ARN1" s="669"/>
      <c r="ARO1" s="669"/>
      <c r="ARP1" s="669"/>
      <c r="ARQ1" s="669"/>
      <c r="ARR1" s="669"/>
      <c r="ARS1" s="669"/>
      <c r="ART1" s="669"/>
      <c r="ARU1" s="669"/>
      <c r="ARV1" s="669"/>
      <c r="ARW1" s="669"/>
      <c r="ARX1" s="669"/>
      <c r="ARY1" s="669"/>
      <c r="ARZ1" s="669"/>
      <c r="ASA1" s="669"/>
      <c r="ASB1" s="670"/>
      <c r="ASC1" s="669"/>
      <c r="ASD1" s="669"/>
      <c r="ASE1" s="669"/>
      <c r="ASF1" s="671"/>
      <c r="ASG1" s="550"/>
      <c r="ASH1" s="551"/>
      <c r="ASI1" s="669"/>
      <c r="ASJ1" s="669"/>
      <c r="ASK1" s="669"/>
      <c r="ASL1" s="669"/>
      <c r="ASM1" s="669"/>
      <c r="ASN1" s="669"/>
      <c r="ASO1" s="669"/>
      <c r="ASP1" s="669"/>
      <c r="ASQ1" s="669"/>
      <c r="ASR1" s="669"/>
      <c r="ASS1" s="669"/>
      <c r="AST1" s="669"/>
      <c r="ASU1" s="669"/>
      <c r="ASV1" s="669"/>
      <c r="ASW1" s="670"/>
      <c r="ASX1" s="669"/>
      <c r="ASY1" s="669"/>
      <c r="ASZ1" s="669"/>
      <c r="ATA1" s="671"/>
      <c r="ATB1" s="550"/>
      <c r="ATC1" s="551"/>
      <c r="ATD1" s="669"/>
      <c r="ATE1" s="669"/>
      <c r="ATF1" s="669"/>
      <c r="ATG1" s="669"/>
      <c r="ATH1" s="669"/>
      <c r="ATI1" s="669"/>
      <c r="ATJ1" s="669"/>
      <c r="ATK1" s="669"/>
      <c r="ATL1" s="669"/>
      <c r="ATM1" s="669"/>
      <c r="ATN1" s="669"/>
      <c r="ATO1" s="669"/>
      <c r="ATP1" s="669"/>
      <c r="ATQ1" s="669"/>
      <c r="ATR1" s="670"/>
      <c r="ATS1" s="669"/>
      <c r="ATT1" s="669"/>
      <c r="ATU1" s="669"/>
      <c r="ATV1" s="671"/>
      <c r="ATW1" s="550"/>
      <c r="ATX1" s="551"/>
      <c r="ATY1" s="669"/>
      <c r="ATZ1" s="669"/>
      <c r="AUA1" s="669"/>
      <c r="AUB1" s="669"/>
      <c r="AUC1" s="669"/>
      <c r="AUD1" s="669"/>
      <c r="AUE1" s="669"/>
      <c r="AUF1" s="669"/>
      <c r="AUG1" s="669"/>
      <c r="AUH1" s="669"/>
      <c r="AUI1" s="669"/>
      <c r="AUJ1" s="669"/>
      <c r="AUK1" s="669"/>
      <c r="AUL1" s="669"/>
      <c r="AUM1" s="670"/>
      <c r="AUN1" s="669"/>
      <c r="AUO1" s="669"/>
      <c r="AUP1" s="669"/>
      <c r="AUQ1" s="671"/>
      <c r="AUR1" s="550"/>
      <c r="AUS1" s="551"/>
      <c r="AUT1" s="669"/>
      <c r="AUU1" s="669"/>
      <c r="AUV1" s="669"/>
      <c r="AUW1" s="669"/>
      <c r="AUX1" s="669"/>
      <c r="AUY1" s="669"/>
      <c r="AUZ1" s="669"/>
      <c r="AVA1" s="669"/>
      <c r="AVB1" s="669"/>
      <c r="AVC1" s="669"/>
      <c r="AVD1" s="669"/>
      <c r="AVE1" s="669"/>
      <c r="AVF1" s="669"/>
      <c r="AVG1" s="669"/>
      <c r="AVH1" s="670"/>
      <c r="AVI1" s="669"/>
      <c r="AVJ1" s="669"/>
      <c r="AVK1" s="669"/>
      <c r="AVL1" s="671"/>
      <c r="AVM1" s="550"/>
      <c r="AVN1" s="551"/>
      <c r="AVO1" s="669"/>
      <c r="AVP1" s="669"/>
      <c r="AVQ1" s="669"/>
      <c r="AVR1" s="669"/>
      <c r="AVS1" s="669"/>
      <c r="AVT1" s="669"/>
      <c r="AVU1" s="669"/>
      <c r="AVV1" s="669"/>
      <c r="AVW1" s="669"/>
      <c r="AVX1" s="669"/>
      <c r="AVY1" s="669"/>
      <c r="AVZ1" s="669"/>
      <c r="AWA1" s="669"/>
      <c r="AWB1" s="669"/>
      <c r="AWC1" s="670"/>
      <c r="AWD1" s="669"/>
      <c r="AWE1" s="669"/>
      <c r="AWF1" s="669"/>
      <c r="AWG1" s="671"/>
      <c r="AWH1" s="550"/>
      <c r="AWI1" s="551"/>
      <c r="AWJ1" s="669"/>
      <c r="AWK1" s="669"/>
      <c r="AWL1" s="669"/>
      <c r="AWM1" s="669"/>
      <c r="AWN1" s="669"/>
      <c r="AWO1" s="669"/>
      <c r="AWP1" s="669"/>
      <c r="AWQ1" s="669"/>
      <c r="AWR1" s="669"/>
      <c r="AWS1" s="669"/>
      <c r="AWT1" s="669"/>
      <c r="AWU1" s="669"/>
      <c r="AWV1" s="669"/>
      <c r="AWW1" s="669"/>
      <c r="AWX1" s="670"/>
      <c r="AWY1" s="669"/>
      <c r="AWZ1" s="669"/>
      <c r="AXA1" s="669"/>
      <c r="AXB1" s="671"/>
      <c r="AXC1" s="550"/>
      <c r="AXD1" s="551"/>
      <c r="AXE1" s="669"/>
      <c r="AXF1" s="669"/>
      <c r="AXG1" s="669"/>
      <c r="AXH1" s="669"/>
      <c r="AXI1" s="669"/>
      <c r="AXJ1" s="669"/>
      <c r="AXK1" s="669"/>
      <c r="AXL1" s="669"/>
      <c r="AXM1" s="669"/>
      <c r="AXN1" s="669"/>
      <c r="AXO1" s="669"/>
      <c r="AXP1" s="669"/>
      <c r="AXQ1" s="669"/>
      <c r="AXR1" s="669"/>
      <c r="AXS1" s="670"/>
      <c r="AXT1" s="669"/>
      <c r="AXU1" s="669"/>
      <c r="AXV1" s="669"/>
      <c r="AXW1" s="671"/>
      <c r="AXX1" s="550"/>
      <c r="AXY1" s="551"/>
      <c r="AXZ1" s="669"/>
      <c r="AYA1" s="669"/>
      <c r="AYB1" s="669"/>
      <c r="AYC1" s="669"/>
      <c r="AYD1" s="669"/>
      <c r="AYE1" s="669"/>
      <c r="AYF1" s="669"/>
      <c r="AYG1" s="669"/>
      <c r="AYH1" s="669"/>
      <c r="AYI1" s="669"/>
      <c r="AYJ1" s="669"/>
      <c r="AYK1" s="669"/>
      <c r="AYL1" s="669"/>
      <c r="AYM1" s="669"/>
      <c r="AYN1" s="670"/>
      <c r="AYO1" s="669"/>
      <c r="AYP1" s="669"/>
      <c r="AYQ1" s="669"/>
      <c r="AYR1" s="671"/>
      <c r="AYS1" s="550"/>
      <c r="AYT1" s="551"/>
      <c r="AYU1" s="669"/>
      <c r="AYV1" s="669"/>
      <c r="AYW1" s="669"/>
      <c r="AYX1" s="669"/>
      <c r="AYY1" s="669"/>
      <c r="AYZ1" s="669"/>
      <c r="AZA1" s="669"/>
      <c r="AZB1" s="669"/>
      <c r="AZC1" s="669"/>
      <c r="AZD1" s="669"/>
      <c r="AZE1" s="669"/>
      <c r="AZF1" s="669"/>
      <c r="AZG1" s="669"/>
      <c r="AZH1" s="669"/>
      <c r="AZI1" s="670"/>
      <c r="AZJ1" s="669"/>
      <c r="AZK1" s="669"/>
      <c r="AZL1" s="669"/>
      <c r="AZM1" s="671"/>
      <c r="AZN1" s="550"/>
      <c r="AZO1" s="551"/>
      <c r="AZP1" s="669"/>
      <c r="AZQ1" s="669"/>
      <c r="AZR1" s="669"/>
      <c r="AZS1" s="669"/>
      <c r="AZT1" s="669"/>
      <c r="AZU1" s="669"/>
      <c r="AZV1" s="669"/>
      <c r="AZW1" s="669"/>
      <c r="AZX1" s="669"/>
      <c r="AZY1" s="669"/>
      <c r="AZZ1" s="669"/>
      <c r="BAA1" s="669"/>
      <c r="BAB1" s="669"/>
      <c r="BAC1" s="669"/>
      <c r="BAD1" s="670"/>
      <c r="BAE1" s="669"/>
      <c r="BAF1" s="669"/>
      <c r="BAG1" s="669"/>
      <c r="BAH1" s="671"/>
      <c r="BAI1" s="550"/>
      <c r="BAJ1" s="551"/>
      <c r="BAK1" s="669"/>
      <c r="BAL1" s="669"/>
      <c r="BAM1" s="669"/>
      <c r="BAN1" s="669"/>
      <c r="BAO1" s="669"/>
      <c r="BAP1" s="669"/>
      <c r="BAQ1" s="669"/>
      <c r="BAR1" s="669"/>
      <c r="BAS1" s="669"/>
      <c r="BAT1" s="669"/>
      <c r="BAU1" s="669"/>
      <c r="BAV1" s="669"/>
      <c r="BAW1" s="669"/>
      <c r="BAX1" s="669"/>
      <c r="BAY1" s="670"/>
      <c r="BAZ1" s="669"/>
      <c r="BBA1" s="669"/>
      <c r="BBB1" s="669"/>
      <c r="BBC1" s="671"/>
      <c r="BBD1" s="550"/>
      <c r="BBE1" s="551"/>
      <c r="BBF1" s="669"/>
      <c r="BBG1" s="669"/>
      <c r="BBH1" s="669"/>
      <c r="BBI1" s="669"/>
      <c r="BBJ1" s="669"/>
      <c r="BBK1" s="669"/>
      <c r="BBL1" s="669"/>
      <c r="BBM1" s="669"/>
      <c r="BBN1" s="669"/>
      <c r="BBO1" s="669"/>
      <c r="BBP1" s="669"/>
      <c r="BBQ1" s="669"/>
      <c r="BBR1" s="669"/>
      <c r="BBS1" s="669"/>
      <c r="BBT1" s="670"/>
      <c r="BBU1" s="669"/>
      <c r="BBV1" s="669"/>
      <c r="BBW1" s="669"/>
      <c r="BBX1" s="671"/>
      <c r="BBY1" s="550"/>
      <c r="BBZ1" s="551"/>
      <c r="BCA1" s="669"/>
      <c r="BCB1" s="669"/>
      <c r="BCC1" s="669"/>
      <c r="BCD1" s="669"/>
      <c r="BCE1" s="669"/>
      <c r="BCF1" s="669"/>
      <c r="BCG1" s="669"/>
      <c r="BCH1" s="669"/>
      <c r="BCI1" s="669"/>
      <c r="BCJ1" s="669"/>
      <c r="BCK1" s="669"/>
      <c r="BCL1" s="669"/>
      <c r="BCM1" s="669"/>
      <c r="BCN1" s="669"/>
      <c r="BCO1" s="670"/>
      <c r="BCP1" s="669"/>
      <c r="BCQ1" s="669"/>
      <c r="BCR1" s="669"/>
      <c r="BCS1" s="671"/>
      <c r="BCT1" s="550"/>
      <c r="BCU1" s="551"/>
      <c r="BCV1" s="669"/>
      <c r="BCW1" s="669"/>
      <c r="BCX1" s="669"/>
      <c r="BCY1" s="669"/>
      <c r="BCZ1" s="669"/>
      <c r="BDA1" s="669"/>
      <c r="BDB1" s="669"/>
      <c r="BDC1" s="669"/>
      <c r="BDD1" s="669"/>
      <c r="BDE1" s="669"/>
      <c r="BDF1" s="669"/>
      <c r="BDG1" s="669"/>
      <c r="BDH1" s="669"/>
      <c r="BDI1" s="669"/>
      <c r="BDJ1" s="670"/>
      <c r="BDK1" s="669"/>
      <c r="BDL1" s="669"/>
      <c r="BDM1" s="669"/>
      <c r="BDN1" s="671"/>
      <c r="BDO1" s="550"/>
      <c r="BDP1" s="551"/>
      <c r="BDQ1" s="669"/>
      <c r="BDR1" s="669"/>
      <c r="BDS1" s="669"/>
      <c r="BDT1" s="669"/>
      <c r="BDU1" s="669"/>
      <c r="BDV1" s="669"/>
      <c r="BDW1" s="669"/>
      <c r="BDX1" s="669"/>
      <c r="BDY1" s="669"/>
      <c r="BDZ1" s="669"/>
      <c r="BEA1" s="669"/>
      <c r="BEB1" s="669"/>
      <c r="BEC1" s="669"/>
      <c r="BED1" s="669"/>
      <c r="BEE1" s="670"/>
      <c r="BEF1" s="669"/>
      <c r="BEG1" s="669"/>
      <c r="BEH1" s="669"/>
      <c r="BEI1" s="671"/>
      <c r="BEJ1" s="550"/>
      <c r="BEK1" s="551"/>
      <c r="BEL1" s="669"/>
      <c r="BEM1" s="669"/>
      <c r="BEN1" s="669"/>
      <c r="BEO1" s="669"/>
      <c r="BEP1" s="669"/>
      <c r="BEQ1" s="669"/>
      <c r="BER1" s="669"/>
      <c r="BES1" s="669"/>
      <c r="BET1" s="669"/>
      <c r="BEU1" s="669"/>
      <c r="BEV1" s="669"/>
      <c r="BEW1" s="669"/>
      <c r="BEX1" s="669"/>
      <c r="BEY1" s="669"/>
      <c r="BEZ1" s="670"/>
      <c r="BFA1" s="669"/>
      <c r="BFB1" s="669"/>
      <c r="BFC1" s="669"/>
      <c r="BFD1" s="671"/>
      <c r="BFE1" s="550"/>
      <c r="BFF1" s="551"/>
      <c r="BFG1" s="669"/>
      <c r="BFH1" s="669"/>
      <c r="BFI1" s="669"/>
      <c r="BFJ1" s="669"/>
      <c r="BFK1" s="669"/>
      <c r="BFL1" s="669"/>
      <c r="BFM1" s="669"/>
      <c r="BFN1" s="669"/>
      <c r="BFO1" s="669"/>
      <c r="BFP1" s="669"/>
      <c r="BFQ1" s="669"/>
      <c r="BFR1" s="669"/>
      <c r="BFS1" s="669"/>
      <c r="BFT1" s="669"/>
      <c r="BFU1" s="670"/>
      <c r="BFV1" s="669"/>
      <c r="BFW1" s="669"/>
      <c r="BFX1" s="669"/>
      <c r="BFY1" s="671"/>
      <c r="BFZ1" s="550"/>
      <c r="BGA1" s="551"/>
      <c r="BGB1" s="669"/>
      <c r="BGC1" s="669"/>
      <c r="BGD1" s="669"/>
      <c r="BGE1" s="669"/>
      <c r="BGF1" s="669"/>
      <c r="BGG1" s="669"/>
      <c r="BGH1" s="669"/>
      <c r="BGI1" s="669"/>
      <c r="BGJ1" s="669"/>
      <c r="BGK1" s="669"/>
      <c r="BGL1" s="669"/>
      <c r="BGM1" s="669"/>
      <c r="BGN1" s="669"/>
      <c r="BGO1" s="669"/>
      <c r="BGP1" s="670"/>
      <c r="BGQ1" s="669"/>
      <c r="BGR1" s="669"/>
      <c r="BGS1" s="669"/>
      <c r="BGT1" s="671"/>
      <c r="BGU1" s="550"/>
      <c r="BGV1" s="551"/>
      <c r="BGW1" s="669"/>
      <c r="BGX1" s="669"/>
      <c r="BGY1" s="669"/>
      <c r="BGZ1" s="669"/>
      <c r="BHA1" s="669"/>
      <c r="BHB1" s="669"/>
      <c r="BHC1" s="669"/>
      <c r="BHD1" s="669"/>
      <c r="BHE1" s="669"/>
      <c r="BHF1" s="669"/>
      <c r="BHG1" s="669"/>
      <c r="BHH1" s="669"/>
      <c r="BHI1" s="669"/>
      <c r="BHJ1" s="669"/>
      <c r="BHK1" s="670"/>
      <c r="BHL1" s="669"/>
      <c r="BHM1" s="669"/>
      <c r="BHN1" s="669"/>
      <c r="BHO1" s="671"/>
      <c r="BHP1" s="550"/>
      <c r="BHQ1" s="551"/>
      <c r="BHR1" s="669"/>
      <c r="BHS1" s="669"/>
      <c r="BHT1" s="669"/>
      <c r="BHU1" s="669"/>
      <c r="BHV1" s="669"/>
      <c r="BHW1" s="669"/>
      <c r="BHX1" s="669"/>
      <c r="BHY1" s="669"/>
      <c r="BHZ1" s="669"/>
      <c r="BIA1" s="669"/>
      <c r="BIB1" s="669"/>
      <c r="BIC1" s="669"/>
      <c r="BID1" s="669"/>
      <c r="BIE1" s="669"/>
      <c r="BIF1" s="670"/>
      <c r="BIG1" s="669"/>
      <c r="BIH1" s="669"/>
      <c r="BII1" s="669"/>
      <c r="BIJ1" s="671"/>
      <c r="BIK1" s="550"/>
      <c r="BIL1" s="551"/>
      <c r="BIM1" s="669"/>
      <c r="BIN1" s="669"/>
      <c r="BIO1" s="669"/>
      <c r="BIP1" s="669"/>
      <c r="BIQ1" s="669"/>
      <c r="BIR1" s="669"/>
      <c r="BIS1" s="669"/>
      <c r="BIT1" s="669"/>
      <c r="BIU1" s="669"/>
      <c r="BIV1" s="669"/>
      <c r="BIW1" s="669"/>
      <c r="BIX1" s="669"/>
      <c r="BIY1" s="669"/>
      <c r="BIZ1" s="669"/>
      <c r="BJA1" s="670"/>
      <c r="BJB1" s="669"/>
      <c r="BJC1" s="669"/>
      <c r="BJD1" s="669"/>
      <c r="BJE1" s="671"/>
      <c r="BJF1" s="550"/>
      <c r="BJG1" s="551"/>
      <c r="BJH1" s="669"/>
      <c r="BJI1" s="669"/>
      <c r="BJJ1" s="669"/>
      <c r="BJK1" s="669"/>
      <c r="BJL1" s="669"/>
      <c r="BJM1" s="669"/>
      <c r="BJN1" s="669"/>
      <c r="BJO1" s="669"/>
      <c r="BJP1" s="669"/>
      <c r="BJQ1" s="669"/>
      <c r="BJR1" s="669"/>
      <c r="BJS1" s="669"/>
      <c r="BJT1" s="669"/>
      <c r="BJU1" s="669"/>
      <c r="BJV1" s="670"/>
      <c r="BJW1" s="669"/>
      <c r="BJX1" s="669"/>
      <c r="BJY1" s="669"/>
      <c r="BJZ1" s="671"/>
      <c r="BKA1" s="550"/>
      <c r="BKB1" s="551"/>
      <c r="BKC1" s="669"/>
      <c r="BKD1" s="669"/>
      <c r="BKE1" s="669"/>
      <c r="BKF1" s="669"/>
      <c r="BKG1" s="669"/>
      <c r="BKH1" s="669"/>
      <c r="BKI1" s="669"/>
      <c r="BKJ1" s="669"/>
      <c r="BKK1" s="669"/>
      <c r="BKL1" s="669"/>
      <c r="BKM1" s="669"/>
      <c r="BKN1" s="669"/>
      <c r="BKO1" s="669"/>
      <c r="BKP1" s="669"/>
      <c r="BKQ1" s="670"/>
      <c r="BKR1" s="669"/>
      <c r="BKS1" s="669"/>
      <c r="BKT1" s="669"/>
      <c r="BKU1" s="671"/>
      <c r="BKV1" s="550"/>
      <c r="BKW1" s="551"/>
      <c r="BKX1" s="669"/>
      <c r="BKY1" s="669"/>
      <c r="BKZ1" s="669"/>
      <c r="BLA1" s="669"/>
      <c r="BLB1" s="669"/>
      <c r="BLC1" s="669"/>
      <c r="BLD1" s="669"/>
      <c r="BLE1" s="669"/>
      <c r="BLF1" s="669"/>
      <c r="BLG1" s="669"/>
      <c r="BLH1" s="669"/>
      <c r="BLI1" s="669"/>
      <c r="BLJ1" s="669"/>
      <c r="BLK1" s="669"/>
      <c r="BLL1" s="670"/>
      <c r="BLM1" s="669"/>
      <c r="BLN1" s="669"/>
      <c r="BLO1" s="669"/>
      <c r="BLP1" s="671"/>
      <c r="BLQ1" s="550"/>
      <c r="BLR1" s="551"/>
      <c r="BLS1" s="669"/>
      <c r="BLT1" s="669"/>
      <c r="BLU1" s="669"/>
      <c r="BLV1" s="669"/>
      <c r="BLW1" s="669"/>
      <c r="BLX1" s="669"/>
      <c r="BLY1" s="669"/>
      <c r="BLZ1" s="669"/>
      <c r="BMA1" s="669"/>
      <c r="BMB1" s="669"/>
      <c r="BMC1" s="669"/>
      <c r="BMD1" s="669"/>
      <c r="BME1" s="669"/>
      <c r="BMF1" s="669"/>
      <c r="BMG1" s="670"/>
      <c r="BMH1" s="669"/>
      <c r="BMI1" s="669"/>
      <c r="BMJ1" s="669"/>
      <c r="BMK1" s="671"/>
      <c r="BML1" s="550"/>
      <c r="BMM1" s="551"/>
      <c r="BMN1" s="669"/>
      <c r="BMO1" s="669"/>
      <c r="BMP1" s="669"/>
      <c r="BMQ1" s="669"/>
      <c r="BMR1" s="669"/>
      <c r="BMS1" s="669"/>
      <c r="BMT1" s="669"/>
      <c r="BMU1" s="669"/>
      <c r="BMV1" s="669"/>
      <c r="BMW1" s="669"/>
      <c r="BMX1" s="669"/>
      <c r="BMY1" s="669"/>
      <c r="BMZ1" s="669"/>
      <c r="BNA1" s="669"/>
      <c r="BNB1" s="670"/>
      <c r="BNC1" s="669"/>
      <c r="BND1" s="669"/>
      <c r="BNE1" s="669"/>
      <c r="BNF1" s="671"/>
      <c r="BNG1" s="550"/>
      <c r="BNH1" s="551"/>
      <c r="BNI1" s="669"/>
      <c r="BNJ1" s="669"/>
      <c r="BNK1" s="669"/>
      <c r="BNL1" s="669"/>
      <c r="BNM1" s="669"/>
      <c r="BNN1" s="669"/>
      <c r="BNO1" s="669"/>
      <c r="BNP1" s="669"/>
      <c r="BNQ1" s="669"/>
      <c r="BNR1" s="669"/>
      <c r="BNS1" s="669"/>
      <c r="BNT1" s="669"/>
      <c r="BNU1" s="669"/>
      <c r="BNV1" s="669"/>
      <c r="BNW1" s="670"/>
      <c r="BNX1" s="669"/>
      <c r="BNY1" s="669"/>
      <c r="BNZ1" s="669"/>
      <c r="BOA1" s="671"/>
      <c r="BOB1" s="550"/>
      <c r="BOC1" s="551"/>
      <c r="BOD1" s="669"/>
      <c r="BOE1" s="669"/>
      <c r="BOF1" s="669"/>
      <c r="BOG1" s="669"/>
      <c r="BOH1" s="669"/>
      <c r="BOI1" s="669"/>
      <c r="BOJ1" s="669"/>
      <c r="BOK1" s="669"/>
      <c r="BOL1" s="669"/>
      <c r="BOM1" s="669"/>
      <c r="BON1" s="669"/>
      <c r="BOO1" s="669"/>
      <c r="BOP1" s="669"/>
      <c r="BOQ1" s="669"/>
      <c r="BOR1" s="670"/>
      <c r="BOS1" s="669"/>
      <c r="BOT1" s="669"/>
      <c r="BOU1" s="669"/>
      <c r="BOV1" s="671"/>
      <c r="BOW1" s="550"/>
      <c r="BOX1" s="551"/>
      <c r="BOY1" s="669"/>
      <c r="BOZ1" s="669"/>
      <c r="BPA1" s="669"/>
      <c r="BPB1" s="669"/>
      <c r="BPC1" s="669"/>
      <c r="BPD1" s="669"/>
      <c r="BPE1" s="669"/>
      <c r="BPF1" s="669"/>
      <c r="BPG1" s="669"/>
      <c r="BPH1" s="669"/>
      <c r="BPI1" s="669"/>
      <c r="BPJ1" s="669"/>
      <c r="BPK1" s="669"/>
      <c r="BPL1" s="669"/>
      <c r="BPM1" s="670"/>
      <c r="BPN1" s="669"/>
      <c r="BPO1" s="669"/>
      <c r="BPP1" s="669"/>
      <c r="BPQ1" s="671"/>
      <c r="BPR1" s="550"/>
      <c r="BPS1" s="551"/>
      <c r="BPT1" s="669"/>
      <c r="BPU1" s="669"/>
      <c r="BPV1" s="669"/>
      <c r="BPW1" s="669"/>
      <c r="BPX1" s="669"/>
      <c r="BPY1" s="669"/>
      <c r="BPZ1" s="669"/>
      <c r="BQA1" s="669"/>
      <c r="BQB1" s="669"/>
      <c r="BQC1" s="669"/>
      <c r="BQD1" s="669"/>
      <c r="BQE1" s="669"/>
      <c r="BQF1" s="669"/>
      <c r="BQG1" s="669"/>
      <c r="BQH1" s="670"/>
      <c r="BQI1" s="669"/>
      <c r="BQJ1" s="669"/>
      <c r="BQK1" s="669"/>
      <c r="BQL1" s="671"/>
      <c r="BQM1" s="550"/>
      <c r="BQN1" s="551"/>
      <c r="BQO1" s="669"/>
      <c r="BQP1" s="669"/>
      <c r="BQQ1" s="669"/>
      <c r="BQR1" s="669"/>
      <c r="BQS1" s="669"/>
      <c r="BQT1" s="669"/>
      <c r="BQU1" s="669"/>
      <c r="BQV1" s="669"/>
      <c r="BQW1" s="669"/>
      <c r="BQX1" s="669"/>
      <c r="BQY1" s="669"/>
      <c r="BQZ1" s="669"/>
      <c r="BRA1" s="669"/>
      <c r="BRB1" s="669"/>
      <c r="BRC1" s="670"/>
      <c r="BRD1" s="669"/>
      <c r="BRE1" s="669"/>
      <c r="BRF1" s="669"/>
      <c r="BRG1" s="671"/>
      <c r="BRH1" s="550"/>
      <c r="BRI1" s="551"/>
      <c r="BRJ1" s="669"/>
      <c r="BRK1" s="669"/>
      <c r="BRL1" s="669"/>
      <c r="BRM1" s="669"/>
      <c r="BRN1" s="669"/>
      <c r="BRO1" s="669"/>
      <c r="BRP1" s="669"/>
      <c r="BRQ1" s="669"/>
      <c r="BRR1" s="669"/>
      <c r="BRS1" s="669"/>
      <c r="BRT1" s="669"/>
      <c r="BRU1" s="669"/>
      <c r="BRV1" s="669"/>
      <c r="BRW1" s="669"/>
      <c r="BRX1" s="670"/>
      <c r="BRY1" s="669"/>
      <c r="BRZ1" s="669"/>
      <c r="BSA1" s="669"/>
      <c r="BSB1" s="671"/>
      <c r="BSC1" s="550"/>
      <c r="BSD1" s="551"/>
      <c r="BSE1" s="669"/>
      <c r="BSF1" s="669"/>
      <c r="BSG1" s="669"/>
      <c r="BSH1" s="669"/>
      <c r="BSI1" s="669"/>
      <c r="BSJ1" s="669"/>
      <c r="BSK1" s="669"/>
      <c r="BSL1" s="669"/>
      <c r="BSM1" s="669"/>
      <c r="BSN1" s="669"/>
      <c r="BSO1" s="669"/>
      <c r="BSP1" s="669"/>
      <c r="BSQ1" s="669"/>
      <c r="BSR1" s="669"/>
      <c r="BSS1" s="670"/>
      <c r="BST1" s="669"/>
      <c r="BSU1" s="669"/>
      <c r="BSV1" s="669"/>
      <c r="BSW1" s="671"/>
      <c r="BSX1" s="550"/>
      <c r="BSY1" s="551"/>
      <c r="BSZ1" s="669"/>
      <c r="BTA1" s="669"/>
      <c r="BTB1" s="669"/>
      <c r="BTC1" s="669"/>
      <c r="BTD1" s="669"/>
      <c r="BTE1" s="669"/>
      <c r="BTF1" s="669"/>
      <c r="BTG1" s="669"/>
      <c r="BTH1" s="669"/>
      <c r="BTI1" s="669"/>
      <c r="BTJ1" s="669"/>
      <c r="BTK1" s="669"/>
      <c r="BTL1" s="669"/>
      <c r="BTM1" s="669"/>
      <c r="BTN1" s="670"/>
      <c r="BTO1" s="669"/>
      <c r="BTP1" s="669"/>
      <c r="BTQ1" s="669"/>
      <c r="BTR1" s="671"/>
      <c r="BTS1" s="550"/>
      <c r="BTT1" s="551"/>
      <c r="BTU1" s="669"/>
      <c r="BTV1" s="669"/>
      <c r="BTW1" s="669"/>
      <c r="BTX1" s="669"/>
      <c r="BTY1" s="669"/>
      <c r="BTZ1" s="669"/>
      <c r="BUA1" s="669"/>
      <c r="BUB1" s="669"/>
      <c r="BUC1" s="669"/>
      <c r="BUD1" s="669"/>
      <c r="BUE1" s="669"/>
      <c r="BUF1" s="669"/>
      <c r="BUG1" s="669"/>
      <c r="BUH1" s="669"/>
      <c r="BUI1" s="670"/>
      <c r="BUJ1" s="669"/>
      <c r="BUK1" s="669"/>
      <c r="BUL1" s="669"/>
      <c r="BUM1" s="671"/>
      <c r="BUN1" s="550"/>
      <c r="BUO1" s="551"/>
      <c r="BUP1" s="669"/>
      <c r="BUQ1" s="669"/>
      <c r="BUR1" s="669"/>
      <c r="BUS1" s="669"/>
      <c r="BUT1" s="669"/>
      <c r="BUU1" s="669"/>
      <c r="BUV1" s="669"/>
      <c r="BUW1" s="669"/>
      <c r="BUX1" s="669"/>
      <c r="BUY1" s="669"/>
      <c r="BUZ1" s="669"/>
      <c r="BVA1" s="669"/>
      <c r="BVB1" s="669"/>
      <c r="BVC1" s="669"/>
      <c r="BVD1" s="670"/>
      <c r="BVE1" s="669"/>
      <c r="BVF1" s="669"/>
      <c r="BVG1" s="669"/>
      <c r="BVH1" s="671"/>
      <c r="BVI1" s="550"/>
      <c r="BVJ1" s="551"/>
      <c r="BVK1" s="669"/>
      <c r="BVL1" s="669"/>
      <c r="BVM1" s="669"/>
      <c r="BVN1" s="669"/>
      <c r="BVO1" s="669"/>
      <c r="BVP1" s="669"/>
      <c r="BVQ1" s="669"/>
      <c r="BVR1" s="669"/>
      <c r="BVS1" s="669"/>
      <c r="BVT1" s="669"/>
      <c r="BVU1" s="669"/>
      <c r="BVV1" s="669"/>
      <c r="BVW1" s="669"/>
      <c r="BVX1" s="669"/>
      <c r="BVY1" s="670"/>
      <c r="BVZ1" s="669"/>
      <c r="BWA1" s="669"/>
      <c r="BWB1" s="669"/>
      <c r="BWC1" s="671"/>
      <c r="BWD1" s="550"/>
      <c r="BWE1" s="551"/>
      <c r="BWF1" s="669"/>
      <c r="BWG1" s="669"/>
      <c r="BWH1" s="669"/>
      <c r="BWI1" s="669"/>
      <c r="BWJ1" s="669"/>
      <c r="BWK1" s="669"/>
      <c r="BWL1" s="669"/>
      <c r="BWM1" s="669"/>
      <c r="BWN1" s="669"/>
      <c r="BWO1" s="669"/>
      <c r="BWP1" s="669"/>
      <c r="BWQ1" s="669"/>
      <c r="BWR1" s="669"/>
      <c r="BWS1" s="669"/>
      <c r="BWT1" s="670"/>
      <c r="BWU1" s="669"/>
      <c r="BWV1" s="669"/>
      <c r="BWW1" s="669"/>
      <c r="BWX1" s="671"/>
      <c r="BWY1" s="550"/>
      <c r="BWZ1" s="551"/>
      <c r="BXA1" s="669"/>
      <c r="BXB1" s="669"/>
      <c r="BXC1" s="669"/>
      <c r="BXD1" s="669"/>
      <c r="BXE1" s="669"/>
      <c r="BXF1" s="669"/>
      <c r="BXG1" s="669"/>
      <c r="BXH1" s="669"/>
      <c r="BXI1" s="669"/>
      <c r="BXJ1" s="669"/>
      <c r="BXK1" s="669"/>
      <c r="BXL1" s="669"/>
      <c r="BXM1" s="669"/>
      <c r="BXN1" s="669"/>
      <c r="BXO1" s="670"/>
      <c r="BXP1" s="669"/>
      <c r="BXQ1" s="669"/>
      <c r="BXR1" s="669"/>
      <c r="BXS1" s="671"/>
      <c r="BXT1" s="550"/>
      <c r="BXU1" s="551"/>
      <c r="BXV1" s="669"/>
      <c r="BXW1" s="669"/>
      <c r="BXX1" s="669"/>
      <c r="BXY1" s="669"/>
      <c r="BXZ1" s="669"/>
      <c r="BYA1" s="669"/>
      <c r="BYB1" s="669"/>
      <c r="BYC1" s="669"/>
      <c r="BYD1" s="669"/>
      <c r="BYE1" s="669"/>
      <c r="BYF1" s="669"/>
      <c r="BYG1" s="669"/>
      <c r="BYH1" s="669"/>
      <c r="BYI1" s="669"/>
      <c r="BYJ1" s="670"/>
      <c r="BYK1" s="669"/>
      <c r="BYL1" s="669"/>
      <c r="BYM1" s="669"/>
      <c r="BYN1" s="671"/>
      <c r="BYO1" s="550"/>
      <c r="BYP1" s="551"/>
      <c r="BYQ1" s="669"/>
      <c r="BYR1" s="669"/>
      <c r="BYS1" s="669"/>
      <c r="BYT1" s="669"/>
      <c r="BYU1" s="669"/>
      <c r="BYV1" s="669"/>
      <c r="BYW1" s="669"/>
      <c r="BYX1" s="669"/>
      <c r="BYY1" s="669"/>
      <c r="BYZ1" s="669"/>
      <c r="BZA1" s="669"/>
      <c r="BZB1" s="669"/>
      <c r="BZC1" s="669"/>
      <c r="BZD1" s="669"/>
      <c r="BZE1" s="670"/>
      <c r="BZF1" s="669"/>
      <c r="BZG1" s="669"/>
      <c r="BZH1" s="669"/>
      <c r="BZI1" s="671"/>
      <c r="BZJ1" s="550"/>
      <c r="BZK1" s="551"/>
      <c r="BZL1" s="669"/>
      <c r="BZM1" s="669"/>
      <c r="BZN1" s="669"/>
      <c r="BZO1" s="669"/>
      <c r="BZP1" s="669"/>
      <c r="BZQ1" s="669"/>
      <c r="BZR1" s="669"/>
      <c r="BZS1" s="669"/>
      <c r="BZT1" s="669"/>
      <c r="BZU1" s="669"/>
      <c r="BZV1" s="669"/>
      <c r="BZW1" s="669"/>
      <c r="BZX1" s="669"/>
      <c r="BZY1" s="669"/>
      <c r="BZZ1" s="670"/>
      <c r="CAA1" s="669"/>
      <c r="CAB1" s="669"/>
      <c r="CAC1" s="669"/>
      <c r="CAD1" s="671"/>
      <c r="CAE1" s="550"/>
      <c r="CAF1" s="551"/>
      <c r="CAG1" s="669"/>
      <c r="CAH1" s="669"/>
      <c r="CAI1" s="669"/>
      <c r="CAJ1" s="669"/>
      <c r="CAK1" s="669"/>
      <c r="CAL1" s="669"/>
      <c r="CAM1" s="669"/>
      <c r="CAN1" s="669"/>
      <c r="CAO1" s="669"/>
      <c r="CAP1" s="669"/>
      <c r="CAQ1" s="669"/>
      <c r="CAR1" s="669"/>
      <c r="CAS1" s="669"/>
      <c r="CAT1" s="669"/>
      <c r="CAU1" s="670"/>
      <c r="CAV1" s="669"/>
      <c r="CAW1" s="669"/>
      <c r="CAX1" s="669"/>
      <c r="CAY1" s="671"/>
      <c r="CAZ1" s="550"/>
      <c r="CBA1" s="551"/>
      <c r="CBB1" s="669"/>
      <c r="CBC1" s="669"/>
      <c r="CBD1" s="669"/>
      <c r="CBE1" s="669"/>
      <c r="CBF1" s="669"/>
      <c r="CBG1" s="669"/>
      <c r="CBH1" s="669"/>
      <c r="CBI1" s="669"/>
      <c r="CBJ1" s="669"/>
      <c r="CBK1" s="669"/>
      <c r="CBL1" s="669"/>
      <c r="CBM1" s="669"/>
      <c r="CBN1" s="669"/>
      <c r="CBO1" s="669"/>
      <c r="CBP1" s="670"/>
      <c r="CBQ1" s="669"/>
      <c r="CBR1" s="669"/>
      <c r="CBS1" s="669"/>
      <c r="CBT1" s="671"/>
      <c r="CBU1" s="550"/>
      <c r="CBV1" s="551"/>
      <c r="CBW1" s="669"/>
      <c r="CBX1" s="669"/>
      <c r="CBY1" s="669"/>
      <c r="CBZ1" s="669"/>
      <c r="CCA1" s="669"/>
      <c r="CCB1" s="669"/>
      <c r="CCC1" s="669"/>
      <c r="CCD1" s="669"/>
      <c r="CCE1" s="669"/>
      <c r="CCF1" s="669"/>
      <c r="CCG1" s="669"/>
      <c r="CCH1" s="669"/>
      <c r="CCI1" s="669"/>
      <c r="CCJ1" s="669"/>
      <c r="CCK1" s="670"/>
      <c r="CCL1" s="669"/>
      <c r="CCM1" s="669"/>
      <c r="CCN1" s="669"/>
      <c r="CCO1" s="671"/>
      <c r="CCP1" s="550"/>
      <c r="CCQ1" s="551"/>
      <c r="CCR1" s="669"/>
      <c r="CCS1" s="669"/>
      <c r="CCT1" s="669"/>
      <c r="CCU1" s="669"/>
      <c r="CCV1" s="669"/>
      <c r="CCW1" s="669"/>
      <c r="CCX1" s="669"/>
      <c r="CCY1" s="669"/>
      <c r="CCZ1" s="669"/>
      <c r="CDA1" s="669"/>
      <c r="CDB1" s="669"/>
      <c r="CDC1" s="669"/>
      <c r="CDD1" s="669"/>
      <c r="CDE1" s="669"/>
      <c r="CDF1" s="670"/>
      <c r="CDG1" s="669"/>
      <c r="CDH1" s="669"/>
      <c r="CDI1" s="669"/>
      <c r="CDJ1" s="671"/>
      <c r="CDK1" s="550"/>
      <c r="CDL1" s="551"/>
      <c r="CDM1" s="669"/>
      <c r="CDN1" s="669"/>
      <c r="CDO1" s="669"/>
      <c r="CDP1" s="669"/>
      <c r="CDQ1" s="669"/>
      <c r="CDR1" s="669"/>
      <c r="CDS1" s="669"/>
      <c r="CDT1" s="669"/>
      <c r="CDU1" s="669"/>
      <c r="CDV1" s="669"/>
      <c r="CDW1" s="669"/>
      <c r="CDX1" s="669"/>
      <c r="CDY1" s="669"/>
      <c r="CDZ1" s="669"/>
      <c r="CEA1" s="670"/>
      <c r="CEB1" s="669"/>
      <c r="CEC1" s="669"/>
      <c r="CED1" s="669"/>
      <c r="CEE1" s="671"/>
      <c r="CEF1" s="550"/>
      <c r="CEG1" s="551"/>
      <c r="CEH1" s="669"/>
      <c r="CEI1" s="669"/>
      <c r="CEJ1" s="669"/>
      <c r="CEK1" s="669"/>
      <c r="CEL1" s="669"/>
      <c r="CEM1" s="669"/>
      <c r="CEN1" s="669"/>
      <c r="CEO1" s="669"/>
      <c r="CEP1" s="669"/>
      <c r="CEQ1" s="669"/>
      <c r="CER1" s="669"/>
      <c r="CES1" s="669"/>
      <c r="CET1" s="669"/>
      <c r="CEU1" s="669"/>
      <c r="CEV1" s="670"/>
      <c r="CEW1" s="669"/>
      <c r="CEX1" s="669"/>
      <c r="CEY1" s="669"/>
      <c r="CEZ1" s="671"/>
      <c r="CFA1" s="550"/>
      <c r="CFB1" s="551"/>
      <c r="CFC1" s="669"/>
      <c r="CFD1" s="669"/>
      <c r="CFE1" s="669"/>
      <c r="CFF1" s="669"/>
      <c r="CFG1" s="669"/>
      <c r="CFH1" s="669"/>
      <c r="CFI1" s="669"/>
      <c r="CFJ1" s="669"/>
      <c r="CFK1" s="669"/>
      <c r="CFL1" s="669"/>
      <c r="CFM1" s="669"/>
      <c r="CFN1" s="669"/>
      <c r="CFO1" s="669"/>
      <c r="CFP1" s="669"/>
      <c r="CFQ1" s="670"/>
      <c r="CFR1" s="669"/>
      <c r="CFS1" s="669"/>
      <c r="CFT1" s="669"/>
      <c r="CFU1" s="671"/>
      <c r="CFV1" s="550"/>
      <c r="CFW1" s="551"/>
      <c r="CFX1" s="669"/>
      <c r="CFY1" s="669"/>
      <c r="CFZ1" s="669"/>
      <c r="CGA1" s="669"/>
      <c r="CGB1" s="669"/>
      <c r="CGC1" s="669"/>
      <c r="CGD1" s="669"/>
      <c r="CGE1" s="669"/>
      <c r="CGF1" s="669"/>
      <c r="CGG1" s="669"/>
      <c r="CGH1" s="669"/>
      <c r="CGI1" s="669"/>
      <c r="CGJ1" s="669"/>
      <c r="CGK1" s="669"/>
      <c r="CGL1" s="670"/>
      <c r="CGM1" s="669"/>
      <c r="CGN1" s="669"/>
      <c r="CGO1" s="669"/>
      <c r="CGP1" s="671"/>
      <c r="CGQ1" s="550"/>
      <c r="CGR1" s="551"/>
      <c r="CGS1" s="669"/>
      <c r="CGT1" s="669"/>
      <c r="CGU1" s="669"/>
      <c r="CGV1" s="669"/>
      <c r="CGW1" s="669"/>
      <c r="CGX1" s="669"/>
      <c r="CGY1" s="669"/>
      <c r="CGZ1" s="669"/>
      <c r="CHA1" s="669"/>
      <c r="CHB1" s="669"/>
      <c r="CHC1" s="669"/>
      <c r="CHD1" s="669"/>
      <c r="CHE1" s="669"/>
      <c r="CHF1" s="669"/>
      <c r="CHG1" s="670"/>
      <c r="CHH1" s="669"/>
      <c r="CHI1" s="669"/>
      <c r="CHJ1" s="669"/>
      <c r="CHK1" s="671"/>
      <c r="CHL1" s="550"/>
      <c r="CHM1" s="551"/>
      <c r="CHN1" s="669"/>
      <c r="CHO1" s="669"/>
      <c r="CHP1" s="669"/>
      <c r="CHQ1" s="669"/>
      <c r="CHR1" s="669"/>
      <c r="CHS1" s="669"/>
      <c r="CHT1" s="669"/>
      <c r="CHU1" s="669"/>
      <c r="CHV1" s="669"/>
      <c r="CHW1" s="669"/>
      <c r="CHX1" s="669"/>
      <c r="CHY1" s="669"/>
      <c r="CHZ1" s="669"/>
      <c r="CIA1" s="669"/>
      <c r="CIB1" s="670"/>
      <c r="CIC1" s="669"/>
      <c r="CID1" s="669"/>
      <c r="CIE1" s="669"/>
      <c r="CIF1" s="671"/>
      <c r="CIG1" s="550"/>
      <c r="CIH1" s="551"/>
      <c r="CII1" s="669"/>
      <c r="CIJ1" s="669"/>
      <c r="CIK1" s="669"/>
      <c r="CIL1" s="669"/>
      <c r="CIM1" s="669"/>
      <c r="CIN1" s="669"/>
      <c r="CIO1" s="669"/>
      <c r="CIP1" s="669"/>
      <c r="CIQ1" s="669"/>
      <c r="CIR1" s="669"/>
      <c r="CIS1" s="669"/>
      <c r="CIT1" s="669"/>
      <c r="CIU1" s="669"/>
      <c r="CIV1" s="669"/>
      <c r="CIW1" s="670"/>
      <c r="CIX1" s="669"/>
      <c r="CIY1" s="669"/>
      <c r="CIZ1" s="669"/>
      <c r="CJA1" s="671"/>
      <c r="CJB1" s="550"/>
      <c r="CJC1" s="551"/>
      <c r="CJD1" s="669"/>
      <c r="CJE1" s="669"/>
      <c r="CJF1" s="669"/>
      <c r="CJG1" s="669"/>
      <c r="CJH1" s="669"/>
      <c r="CJI1" s="669"/>
      <c r="CJJ1" s="669"/>
      <c r="CJK1" s="669"/>
      <c r="CJL1" s="669"/>
      <c r="CJM1" s="669"/>
      <c r="CJN1" s="669"/>
      <c r="CJO1" s="669"/>
      <c r="CJP1" s="669"/>
      <c r="CJQ1" s="669"/>
      <c r="CJR1" s="670"/>
      <c r="CJS1" s="669"/>
      <c r="CJT1" s="669"/>
      <c r="CJU1" s="669"/>
      <c r="CJV1" s="671"/>
      <c r="CJW1" s="550"/>
      <c r="CJX1" s="551"/>
      <c r="CJY1" s="669"/>
      <c r="CJZ1" s="669"/>
      <c r="CKA1" s="669"/>
      <c r="CKB1" s="669"/>
      <c r="CKC1" s="669"/>
      <c r="CKD1" s="669"/>
      <c r="CKE1" s="669"/>
      <c r="CKF1" s="669"/>
      <c r="CKG1" s="669"/>
      <c r="CKH1" s="669"/>
      <c r="CKI1" s="669"/>
      <c r="CKJ1" s="669"/>
      <c r="CKK1" s="669"/>
      <c r="CKL1" s="669"/>
      <c r="CKM1" s="670"/>
      <c r="CKN1" s="669"/>
      <c r="CKO1" s="669"/>
      <c r="CKP1" s="669"/>
      <c r="CKQ1" s="671"/>
      <c r="CKR1" s="550"/>
      <c r="CKS1" s="551"/>
      <c r="CKT1" s="669"/>
      <c r="CKU1" s="669"/>
      <c r="CKV1" s="669"/>
      <c r="CKW1" s="669"/>
      <c r="CKX1" s="669"/>
      <c r="CKY1" s="669"/>
      <c r="CKZ1" s="669"/>
      <c r="CLA1" s="669"/>
      <c r="CLB1" s="669"/>
      <c r="CLC1" s="669"/>
      <c r="CLD1" s="669"/>
      <c r="CLE1" s="669"/>
      <c r="CLF1" s="669"/>
      <c r="CLG1" s="669"/>
      <c r="CLH1" s="670"/>
      <c r="CLI1" s="669"/>
      <c r="CLJ1" s="669"/>
      <c r="CLK1" s="669"/>
      <c r="CLL1" s="671"/>
      <c r="CLM1" s="550"/>
      <c r="CLN1" s="551"/>
      <c r="CLO1" s="669"/>
      <c r="CLP1" s="669"/>
      <c r="CLQ1" s="669"/>
      <c r="CLR1" s="669"/>
      <c r="CLS1" s="669"/>
      <c r="CLT1" s="669"/>
      <c r="CLU1" s="669"/>
      <c r="CLV1" s="669"/>
      <c r="CLW1" s="669"/>
      <c r="CLX1" s="669"/>
      <c r="CLY1" s="669"/>
      <c r="CLZ1" s="669"/>
      <c r="CMA1" s="669"/>
      <c r="CMB1" s="669"/>
      <c r="CMC1" s="670"/>
      <c r="CMD1" s="669"/>
      <c r="CME1" s="669"/>
      <c r="CMF1" s="669"/>
      <c r="CMG1" s="671"/>
      <c r="CMH1" s="550"/>
      <c r="CMI1" s="551"/>
      <c r="CMJ1" s="669"/>
      <c r="CMK1" s="669"/>
      <c r="CML1" s="669"/>
      <c r="CMM1" s="669"/>
      <c r="CMN1" s="669"/>
      <c r="CMO1" s="669"/>
      <c r="CMP1" s="669"/>
      <c r="CMQ1" s="669"/>
      <c r="CMR1" s="669"/>
      <c r="CMS1" s="669"/>
      <c r="CMT1" s="669"/>
      <c r="CMU1" s="669"/>
      <c r="CMV1" s="669"/>
      <c r="CMW1" s="669"/>
      <c r="CMX1" s="670"/>
      <c r="CMY1" s="669"/>
      <c r="CMZ1" s="669"/>
      <c r="CNA1" s="669"/>
      <c r="CNB1" s="671"/>
      <c r="CNC1" s="550"/>
      <c r="CND1" s="551"/>
      <c r="CNE1" s="669"/>
      <c r="CNF1" s="669"/>
      <c r="CNG1" s="669"/>
      <c r="CNH1" s="669"/>
      <c r="CNI1" s="669"/>
      <c r="CNJ1" s="669"/>
      <c r="CNK1" s="669"/>
      <c r="CNL1" s="669"/>
      <c r="CNM1" s="669"/>
      <c r="CNN1" s="669"/>
      <c r="CNO1" s="669"/>
      <c r="CNP1" s="669"/>
      <c r="CNQ1" s="669"/>
      <c r="CNR1" s="669"/>
      <c r="CNS1" s="670"/>
      <c r="CNT1" s="669"/>
      <c r="CNU1" s="669"/>
      <c r="CNV1" s="669"/>
      <c r="CNW1" s="671"/>
      <c r="CNX1" s="550"/>
      <c r="CNY1" s="551"/>
      <c r="CNZ1" s="669"/>
      <c r="COA1" s="669"/>
      <c r="COB1" s="669"/>
      <c r="COC1" s="669"/>
      <c r="COD1" s="669"/>
      <c r="COE1" s="669"/>
      <c r="COF1" s="669"/>
      <c r="COG1" s="669"/>
      <c r="COH1" s="669"/>
      <c r="COI1" s="669"/>
      <c r="COJ1" s="669"/>
      <c r="COK1" s="669"/>
      <c r="COL1" s="669"/>
      <c r="COM1" s="669"/>
      <c r="CON1" s="670"/>
      <c r="COO1" s="669"/>
      <c r="COP1" s="669"/>
      <c r="COQ1" s="669"/>
      <c r="COR1" s="671"/>
      <c r="COS1" s="550"/>
      <c r="COT1" s="551"/>
      <c r="COU1" s="669"/>
      <c r="COV1" s="669"/>
      <c r="COW1" s="669"/>
      <c r="COX1" s="669"/>
      <c r="COY1" s="669"/>
      <c r="COZ1" s="669"/>
      <c r="CPA1" s="669"/>
      <c r="CPB1" s="669"/>
      <c r="CPC1" s="669"/>
      <c r="CPD1" s="669"/>
      <c r="CPE1" s="669"/>
      <c r="CPF1" s="669"/>
      <c r="CPG1" s="669"/>
      <c r="CPH1" s="669"/>
      <c r="CPI1" s="670"/>
      <c r="CPJ1" s="669"/>
      <c r="CPK1" s="669"/>
      <c r="CPL1" s="669"/>
      <c r="CPM1" s="671"/>
      <c r="CPN1" s="550"/>
      <c r="CPO1" s="551"/>
      <c r="CPP1" s="669"/>
      <c r="CPQ1" s="669"/>
      <c r="CPR1" s="669"/>
      <c r="CPS1" s="669"/>
      <c r="CPT1" s="669"/>
      <c r="CPU1" s="669"/>
      <c r="CPV1" s="669"/>
      <c r="CPW1" s="669"/>
      <c r="CPX1" s="669"/>
      <c r="CPY1" s="669"/>
      <c r="CPZ1" s="669"/>
      <c r="CQA1" s="669"/>
      <c r="CQB1" s="669"/>
      <c r="CQC1" s="669"/>
      <c r="CQD1" s="670"/>
      <c r="CQE1" s="669"/>
      <c r="CQF1" s="669"/>
      <c r="CQG1" s="669"/>
      <c r="CQH1" s="671"/>
      <c r="CQI1" s="550"/>
      <c r="CQJ1" s="551"/>
      <c r="CQK1" s="669"/>
      <c r="CQL1" s="669"/>
      <c r="CQM1" s="669"/>
      <c r="CQN1" s="669"/>
      <c r="CQO1" s="669"/>
      <c r="CQP1" s="669"/>
      <c r="CQQ1" s="669"/>
      <c r="CQR1" s="669"/>
      <c r="CQS1" s="669"/>
      <c r="CQT1" s="669"/>
      <c r="CQU1" s="669"/>
      <c r="CQV1" s="669"/>
      <c r="CQW1" s="669"/>
      <c r="CQX1" s="669"/>
      <c r="CQY1" s="670"/>
      <c r="CQZ1" s="669"/>
      <c r="CRA1" s="669"/>
      <c r="CRB1" s="669"/>
      <c r="CRC1" s="671"/>
      <c r="CRD1" s="550"/>
      <c r="CRE1" s="551"/>
      <c r="CRF1" s="669"/>
      <c r="CRG1" s="669"/>
      <c r="CRH1" s="669"/>
      <c r="CRI1" s="669"/>
      <c r="CRJ1" s="669"/>
      <c r="CRK1" s="669"/>
      <c r="CRL1" s="669"/>
      <c r="CRM1" s="669"/>
      <c r="CRN1" s="669"/>
      <c r="CRO1" s="669"/>
      <c r="CRP1" s="669"/>
      <c r="CRQ1" s="669"/>
      <c r="CRR1" s="669"/>
      <c r="CRS1" s="669"/>
      <c r="CRT1" s="670"/>
      <c r="CRU1" s="669"/>
      <c r="CRV1" s="669"/>
      <c r="CRW1" s="669"/>
      <c r="CRX1" s="671"/>
      <c r="CRY1" s="550"/>
      <c r="CRZ1" s="551"/>
      <c r="CSA1" s="669"/>
      <c r="CSB1" s="669"/>
      <c r="CSC1" s="669"/>
      <c r="CSD1" s="669"/>
      <c r="CSE1" s="669"/>
      <c r="CSF1" s="669"/>
      <c r="CSG1" s="669"/>
      <c r="CSH1" s="669"/>
      <c r="CSI1" s="669"/>
      <c r="CSJ1" s="669"/>
      <c r="CSK1" s="669"/>
      <c r="CSL1" s="669"/>
      <c r="CSM1" s="669"/>
      <c r="CSN1" s="669"/>
      <c r="CSO1" s="670"/>
      <c r="CSP1" s="669"/>
      <c r="CSQ1" s="669"/>
      <c r="CSR1" s="669"/>
      <c r="CSS1" s="671"/>
      <c r="CST1" s="550"/>
      <c r="CSU1" s="551"/>
      <c r="CSV1" s="669"/>
      <c r="CSW1" s="669"/>
      <c r="CSX1" s="669"/>
      <c r="CSY1" s="669"/>
      <c r="CSZ1" s="669"/>
      <c r="CTA1" s="669"/>
      <c r="CTB1" s="669"/>
      <c r="CTC1" s="669"/>
      <c r="CTD1" s="669"/>
      <c r="CTE1" s="669"/>
      <c r="CTF1" s="669"/>
      <c r="CTG1" s="669"/>
      <c r="CTH1" s="669"/>
      <c r="CTI1" s="669"/>
      <c r="CTJ1" s="670"/>
      <c r="CTK1" s="669"/>
      <c r="CTL1" s="669"/>
      <c r="CTM1" s="669"/>
      <c r="CTN1" s="671"/>
      <c r="CTO1" s="550"/>
      <c r="CTP1" s="551"/>
      <c r="CTQ1" s="669"/>
      <c r="CTR1" s="669"/>
      <c r="CTS1" s="669"/>
      <c r="CTT1" s="669"/>
      <c r="CTU1" s="669"/>
      <c r="CTV1" s="669"/>
      <c r="CTW1" s="669"/>
      <c r="CTX1" s="669"/>
      <c r="CTY1" s="669"/>
      <c r="CTZ1" s="669"/>
      <c r="CUA1" s="669"/>
      <c r="CUB1" s="669"/>
      <c r="CUC1" s="669"/>
      <c r="CUD1" s="669"/>
      <c r="CUE1" s="670"/>
      <c r="CUF1" s="669"/>
      <c r="CUG1" s="669"/>
      <c r="CUH1" s="669"/>
      <c r="CUI1" s="671"/>
      <c r="CUJ1" s="550"/>
      <c r="CUK1" s="551"/>
      <c r="CUL1" s="669"/>
      <c r="CUM1" s="669"/>
      <c r="CUN1" s="669"/>
      <c r="CUO1" s="669"/>
      <c r="CUP1" s="669"/>
      <c r="CUQ1" s="669"/>
      <c r="CUR1" s="669"/>
      <c r="CUS1" s="669"/>
      <c r="CUT1" s="669"/>
      <c r="CUU1" s="669"/>
      <c r="CUV1" s="669"/>
      <c r="CUW1" s="669"/>
      <c r="CUX1" s="669"/>
      <c r="CUY1" s="669"/>
      <c r="CUZ1" s="670"/>
      <c r="CVA1" s="669"/>
      <c r="CVB1" s="669"/>
      <c r="CVC1" s="669"/>
      <c r="CVD1" s="671"/>
      <c r="CVE1" s="550"/>
      <c r="CVF1" s="551"/>
      <c r="CVG1" s="669"/>
      <c r="CVH1" s="669"/>
      <c r="CVI1" s="669"/>
      <c r="CVJ1" s="669"/>
      <c r="CVK1" s="669"/>
      <c r="CVL1" s="669"/>
      <c r="CVM1" s="669"/>
      <c r="CVN1" s="669"/>
      <c r="CVO1" s="669"/>
      <c r="CVP1" s="669"/>
      <c r="CVQ1" s="669"/>
      <c r="CVR1" s="669"/>
      <c r="CVS1" s="669"/>
      <c r="CVT1" s="669"/>
      <c r="CVU1" s="670"/>
      <c r="CVV1" s="669"/>
      <c r="CVW1" s="669"/>
      <c r="CVX1" s="669"/>
      <c r="CVY1" s="671"/>
      <c r="CVZ1" s="550"/>
      <c r="CWA1" s="551"/>
      <c r="CWB1" s="669"/>
      <c r="CWC1" s="669"/>
      <c r="CWD1" s="669"/>
      <c r="CWE1" s="669"/>
      <c r="CWF1" s="669"/>
      <c r="CWG1" s="669"/>
      <c r="CWH1" s="669"/>
      <c r="CWI1" s="669"/>
      <c r="CWJ1" s="669"/>
      <c r="CWK1" s="669"/>
      <c r="CWL1" s="669"/>
      <c r="CWM1" s="669"/>
      <c r="CWN1" s="669"/>
      <c r="CWO1" s="669"/>
      <c r="CWP1" s="670"/>
      <c r="CWQ1" s="669"/>
      <c r="CWR1" s="669"/>
      <c r="CWS1" s="669"/>
      <c r="CWT1" s="671"/>
      <c r="CWU1" s="550"/>
      <c r="CWV1" s="551"/>
      <c r="CWW1" s="669"/>
      <c r="CWX1" s="669"/>
      <c r="CWY1" s="669"/>
      <c r="CWZ1" s="669"/>
      <c r="CXA1" s="669"/>
      <c r="CXB1" s="669"/>
      <c r="CXC1" s="669"/>
      <c r="CXD1" s="669"/>
      <c r="CXE1" s="669"/>
      <c r="CXF1" s="669"/>
      <c r="CXG1" s="669"/>
      <c r="CXH1" s="669"/>
      <c r="CXI1" s="669"/>
      <c r="CXJ1" s="669"/>
      <c r="CXK1" s="670"/>
      <c r="CXL1" s="669"/>
      <c r="CXM1" s="669"/>
      <c r="CXN1" s="669"/>
      <c r="CXO1" s="671"/>
      <c r="CXP1" s="550"/>
      <c r="CXQ1" s="551"/>
      <c r="CXR1" s="669"/>
      <c r="CXS1" s="669"/>
      <c r="CXT1" s="669"/>
      <c r="CXU1" s="669"/>
      <c r="CXV1" s="669"/>
      <c r="CXW1" s="669"/>
      <c r="CXX1" s="669"/>
      <c r="CXY1" s="669"/>
      <c r="CXZ1" s="669"/>
      <c r="CYA1" s="669"/>
      <c r="CYB1" s="669"/>
      <c r="CYC1" s="669"/>
      <c r="CYD1" s="669"/>
      <c r="CYE1" s="669"/>
      <c r="CYF1" s="670"/>
      <c r="CYG1" s="669"/>
      <c r="CYH1" s="669"/>
      <c r="CYI1" s="669"/>
      <c r="CYJ1" s="671"/>
      <c r="CYK1" s="550"/>
      <c r="CYL1" s="551"/>
      <c r="CYM1" s="669"/>
      <c r="CYN1" s="669"/>
      <c r="CYO1" s="669"/>
      <c r="CYP1" s="669"/>
      <c r="CYQ1" s="669"/>
      <c r="CYR1" s="669"/>
      <c r="CYS1" s="669"/>
      <c r="CYT1" s="669"/>
      <c r="CYU1" s="669"/>
      <c r="CYV1" s="669"/>
      <c r="CYW1" s="669"/>
      <c r="CYX1" s="669"/>
      <c r="CYY1" s="669"/>
      <c r="CYZ1" s="669"/>
      <c r="CZA1" s="670"/>
      <c r="CZB1" s="669"/>
      <c r="CZC1" s="669"/>
      <c r="CZD1" s="669"/>
      <c r="CZE1" s="671"/>
      <c r="CZF1" s="550"/>
      <c r="CZG1" s="551"/>
      <c r="CZH1" s="669"/>
      <c r="CZI1" s="669"/>
      <c r="CZJ1" s="669"/>
      <c r="CZK1" s="669"/>
      <c r="CZL1" s="669"/>
      <c r="CZM1" s="669"/>
      <c r="CZN1" s="669"/>
      <c r="CZO1" s="669"/>
      <c r="CZP1" s="669"/>
      <c r="CZQ1" s="669"/>
      <c r="CZR1" s="669"/>
      <c r="CZS1" s="669"/>
      <c r="CZT1" s="669"/>
      <c r="CZU1" s="669"/>
      <c r="CZV1" s="670"/>
      <c r="CZW1" s="669"/>
      <c r="CZX1" s="669"/>
      <c r="CZY1" s="669"/>
      <c r="CZZ1" s="671"/>
      <c r="DAA1" s="550"/>
      <c r="DAB1" s="551"/>
      <c r="DAC1" s="669"/>
      <c r="DAD1" s="669"/>
      <c r="DAE1" s="669"/>
      <c r="DAF1" s="669"/>
      <c r="DAG1" s="669"/>
      <c r="DAH1" s="669"/>
      <c r="DAI1" s="669"/>
      <c r="DAJ1" s="669"/>
      <c r="DAK1" s="669"/>
      <c r="DAL1" s="669"/>
      <c r="DAM1" s="669"/>
      <c r="DAN1" s="669"/>
      <c r="DAO1" s="669"/>
      <c r="DAP1" s="669"/>
      <c r="DAQ1" s="670"/>
      <c r="DAR1" s="669"/>
      <c r="DAS1" s="669"/>
      <c r="DAT1" s="669"/>
      <c r="DAU1" s="671"/>
      <c r="DAV1" s="550"/>
      <c r="DAW1" s="551"/>
      <c r="DAX1" s="669"/>
      <c r="DAY1" s="669"/>
      <c r="DAZ1" s="669"/>
      <c r="DBA1" s="669"/>
      <c r="DBB1" s="669"/>
      <c r="DBC1" s="669"/>
      <c r="DBD1" s="669"/>
      <c r="DBE1" s="669"/>
      <c r="DBF1" s="669"/>
      <c r="DBG1" s="669"/>
      <c r="DBH1" s="669"/>
      <c r="DBI1" s="669"/>
      <c r="DBJ1" s="669"/>
      <c r="DBK1" s="669"/>
      <c r="DBL1" s="670"/>
      <c r="DBM1" s="669"/>
      <c r="DBN1" s="669"/>
      <c r="DBO1" s="669"/>
      <c r="DBP1" s="671"/>
      <c r="DBQ1" s="550"/>
      <c r="DBR1" s="551"/>
      <c r="DBS1" s="669"/>
      <c r="DBT1" s="669"/>
      <c r="DBU1" s="669"/>
      <c r="DBV1" s="669"/>
      <c r="DBW1" s="669"/>
      <c r="DBX1" s="669"/>
      <c r="DBY1" s="669"/>
      <c r="DBZ1" s="669"/>
      <c r="DCA1" s="669"/>
      <c r="DCB1" s="669"/>
      <c r="DCC1" s="669"/>
      <c r="DCD1" s="669"/>
      <c r="DCE1" s="669"/>
      <c r="DCF1" s="669"/>
      <c r="DCG1" s="670"/>
      <c r="DCH1" s="669"/>
      <c r="DCI1" s="669"/>
      <c r="DCJ1" s="669"/>
      <c r="DCK1" s="671"/>
      <c r="DCL1" s="550"/>
      <c r="DCM1" s="551"/>
      <c r="DCN1" s="669"/>
      <c r="DCO1" s="669"/>
      <c r="DCP1" s="669"/>
      <c r="DCQ1" s="669"/>
      <c r="DCR1" s="669"/>
      <c r="DCS1" s="669"/>
      <c r="DCT1" s="669"/>
      <c r="DCU1" s="669"/>
      <c r="DCV1" s="669"/>
      <c r="DCW1" s="669"/>
      <c r="DCX1" s="669"/>
      <c r="DCY1" s="669"/>
      <c r="DCZ1" s="669"/>
      <c r="DDA1" s="669"/>
      <c r="DDB1" s="670"/>
      <c r="DDC1" s="669"/>
      <c r="DDD1" s="669"/>
      <c r="DDE1" s="669"/>
      <c r="DDF1" s="671"/>
      <c r="DDG1" s="550"/>
      <c r="DDH1" s="551"/>
      <c r="DDI1" s="669"/>
      <c r="DDJ1" s="669"/>
      <c r="DDK1" s="669"/>
      <c r="DDL1" s="669"/>
      <c r="DDM1" s="669"/>
      <c r="DDN1" s="669"/>
      <c r="DDO1" s="669"/>
      <c r="DDP1" s="669"/>
      <c r="DDQ1" s="669"/>
      <c r="DDR1" s="669"/>
      <c r="DDS1" s="669"/>
      <c r="DDT1" s="669"/>
      <c r="DDU1" s="669"/>
      <c r="DDV1" s="669"/>
      <c r="DDW1" s="670"/>
      <c r="DDX1" s="669"/>
      <c r="DDY1" s="669"/>
      <c r="DDZ1" s="669"/>
      <c r="DEA1" s="671"/>
      <c r="DEB1" s="550"/>
      <c r="DEC1" s="551"/>
      <c r="DED1" s="669"/>
      <c r="DEE1" s="669"/>
      <c r="DEF1" s="669"/>
      <c r="DEG1" s="669"/>
      <c r="DEH1" s="669"/>
      <c r="DEI1" s="669"/>
      <c r="DEJ1" s="669"/>
      <c r="DEK1" s="669"/>
      <c r="DEL1" s="669"/>
      <c r="DEM1" s="669"/>
      <c r="DEN1" s="669"/>
      <c r="DEO1" s="669"/>
      <c r="DEP1" s="669"/>
      <c r="DEQ1" s="669"/>
      <c r="DER1" s="670"/>
      <c r="DES1" s="669"/>
      <c r="DET1" s="669"/>
      <c r="DEU1" s="669"/>
      <c r="DEV1" s="671"/>
      <c r="DEW1" s="550"/>
      <c r="DEX1" s="551"/>
      <c r="DEY1" s="669"/>
      <c r="DEZ1" s="669"/>
      <c r="DFA1" s="669"/>
      <c r="DFB1" s="669"/>
      <c r="DFC1" s="669"/>
      <c r="DFD1" s="669"/>
      <c r="DFE1" s="669"/>
      <c r="DFF1" s="669"/>
      <c r="DFG1" s="669"/>
      <c r="DFH1" s="669"/>
      <c r="DFI1" s="669"/>
      <c r="DFJ1" s="669"/>
      <c r="DFK1" s="669"/>
      <c r="DFL1" s="669"/>
      <c r="DFM1" s="670"/>
      <c r="DFN1" s="669"/>
      <c r="DFO1" s="669"/>
      <c r="DFP1" s="669"/>
      <c r="DFQ1" s="671"/>
      <c r="DFR1" s="550"/>
      <c r="DFS1" s="551"/>
      <c r="DFT1" s="669"/>
      <c r="DFU1" s="669"/>
      <c r="DFV1" s="669"/>
      <c r="DFW1" s="669"/>
      <c r="DFX1" s="669"/>
      <c r="DFY1" s="669"/>
      <c r="DFZ1" s="669"/>
      <c r="DGA1" s="669"/>
      <c r="DGB1" s="669"/>
      <c r="DGC1" s="669"/>
      <c r="DGD1" s="669"/>
      <c r="DGE1" s="669"/>
      <c r="DGF1" s="669"/>
      <c r="DGG1" s="669"/>
      <c r="DGH1" s="670"/>
      <c r="DGI1" s="669"/>
      <c r="DGJ1" s="669"/>
      <c r="DGK1" s="669"/>
      <c r="DGL1" s="671"/>
      <c r="DGM1" s="550"/>
      <c r="DGN1" s="551"/>
      <c r="DGO1" s="669"/>
      <c r="DGP1" s="669"/>
      <c r="DGQ1" s="669"/>
      <c r="DGR1" s="669"/>
      <c r="DGS1" s="669"/>
      <c r="DGT1" s="669"/>
      <c r="DGU1" s="669"/>
      <c r="DGV1" s="669"/>
      <c r="DGW1" s="669"/>
      <c r="DGX1" s="669"/>
      <c r="DGY1" s="669"/>
      <c r="DGZ1" s="669"/>
      <c r="DHA1" s="669"/>
      <c r="DHB1" s="669"/>
      <c r="DHC1" s="670"/>
      <c r="DHD1" s="669"/>
      <c r="DHE1" s="669"/>
      <c r="DHF1" s="669"/>
      <c r="DHG1" s="671"/>
      <c r="DHH1" s="550"/>
      <c r="DHI1" s="551"/>
      <c r="DHJ1" s="669"/>
      <c r="DHK1" s="669"/>
      <c r="DHL1" s="669"/>
      <c r="DHM1" s="669"/>
      <c r="DHN1" s="669"/>
      <c r="DHO1" s="669"/>
      <c r="DHP1" s="669"/>
      <c r="DHQ1" s="669"/>
      <c r="DHR1" s="669"/>
      <c r="DHS1" s="669"/>
      <c r="DHT1" s="669"/>
      <c r="DHU1" s="669"/>
      <c r="DHV1" s="669"/>
      <c r="DHW1" s="669"/>
      <c r="DHX1" s="670"/>
      <c r="DHY1" s="669"/>
      <c r="DHZ1" s="669"/>
      <c r="DIA1" s="669"/>
      <c r="DIB1" s="671"/>
      <c r="DIC1" s="550"/>
      <c r="DID1" s="551"/>
      <c r="DIE1" s="669"/>
      <c r="DIF1" s="669"/>
      <c r="DIG1" s="669"/>
      <c r="DIH1" s="669"/>
      <c r="DII1" s="669"/>
      <c r="DIJ1" s="669"/>
      <c r="DIK1" s="669"/>
      <c r="DIL1" s="669"/>
      <c r="DIM1" s="669"/>
      <c r="DIN1" s="669"/>
      <c r="DIO1" s="669"/>
      <c r="DIP1" s="669"/>
      <c r="DIQ1" s="669"/>
      <c r="DIR1" s="669"/>
      <c r="DIS1" s="670"/>
      <c r="DIT1" s="669"/>
      <c r="DIU1" s="669"/>
      <c r="DIV1" s="669"/>
      <c r="DIW1" s="671"/>
      <c r="DIX1" s="550"/>
      <c r="DIY1" s="551"/>
      <c r="DIZ1" s="669"/>
      <c r="DJA1" s="669"/>
      <c r="DJB1" s="669"/>
      <c r="DJC1" s="669"/>
      <c r="DJD1" s="669"/>
      <c r="DJE1" s="669"/>
      <c r="DJF1" s="669"/>
      <c r="DJG1" s="669"/>
      <c r="DJH1" s="669"/>
      <c r="DJI1" s="669"/>
      <c r="DJJ1" s="669"/>
      <c r="DJK1" s="669"/>
      <c r="DJL1" s="669"/>
      <c r="DJM1" s="669"/>
      <c r="DJN1" s="670"/>
      <c r="DJO1" s="669"/>
      <c r="DJP1" s="669"/>
      <c r="DJQ1" s="669"/>
      <c r="DJR1" s="671"/>
      <c r="DJS1" s="550"/>
      <c r="DJT1" s="551"/>
      <c r="DJU1" s="669"/>
      <c r="DJV1" s="669"/>
      <c r="DJW1" s="669"/>
      <c r="DJX1" s="669"/>
      <c r="DJY1" s="669"/>
      <c r="DJZ1" s="669"/>
      <c r="DKA1" s="669"/>
      <c r="DKB1" s="669"/>
      <c r="DKC1" s="669"/>
      <c r="DKD1" s="669"/>
      <c r="DKE1" s="669"/>
      <c r="DKF1" s="669"/>
      <c r="DKG1" s="669"/>
      <c r="DKH1" s="669"/>
      <c r="DKI1" s="670"/>
      <c r="DKJ1" s="669"/>
      <c r="DKK1" s="669"/>
      <c r="DKL1" s="669"/>
      <c r="DKM1" s="671"/>
      <c r="DKN1" s="550"/>
      <c r="DKO1" s="551"/>
      <c r="DKP1" s="669"/>
      <c r="DKQ1" s="669"/>
      <c r="DKR1" s="669"/>
      <c r="DKS1" s="669"/>
      <c r="DKT1" s="669"/>
      <c r="DKU1" s="669"/>
      <c r="DKV1" s="669"/>
      <c r="DKW1" s="669"/>
      <c r="DKX1" s="669"/>
      <c r="DKY1" s="669"/>
      <c r="DKZ1" s="669"/>
      <c r="DLA1" s="669"/>
      <c r="DLB1" s="669"/>
      <c r="DLC1" s="669"/>
      <c r="DLD1" s="670"/>
      <c r="DLE1" s="669"/>
      <c r="DLF1" s="669"/>
      <c r="DLG1" s="669"/>
      <c r="DLH1" s="671"/>
      <c r="DLI1" s="550"/>
      <c r="DLJ1" s="551"/>
      <c r="DLK1" s="669"/>
      <c r="DLL1" s="669"/>
      <c r="DLM1" s="669"/>
      <c r="DLN1" s="669"/>
      <c r="DLO1" s="669"/>
      <c r="DLP1" s="669"/>
      <c r="DLQ1" s="669"/>
      <c r="DLR1" s="669"/>
      <c r="DLS1" s="669"/>
      <c r="DLT1" s="669"/>
      <c r="DLU1" s="669"/>
      <c r="DLV1" s="669"/>
      <c r="DLW1" s="669"/>
      <c r="DLX1" s="669"/>
      <c r="DLY1" s="670"/>
      <c r="DLZ1" s="669"/>
      <c r="DMA1" s="669"/>
      <c r="DMB1" s="669"/>
      <c r="DMC1" s="671"/>
      <c r="DMD1" s="550"/>
      <c r="DME1" s="551"/>
      <c r="DMF1" s="669"/>
      <c r="DMG1" s="669"/>
      <c r="DMH1" s="669"/>
      <c r="DMI1" s="669"/>
      <c r="DMJ1" s="669"/>
      <c r="DMK1" s="669"/>
      <c r="DML1" s="669"/>
      <c r="DMM1" s="669"/>
      <c r="DMN1" s="669"/>
      <c r="DMO1" s="669"/>
      <c r="DMP1" s="669"/>
      <c r="DMQ1" s="669"/>
      <c r="DMR1" s="669"/>
      <c r="DMS1" s="669"/>
      <c r="DMT1" s="670"/>
      <c r="DMU1" s="669"/>
      <c r="DMV1" s="669"/>
      <c r="DMW1" s="669"/>
      <c r="DMX1" s="671"/>
      <c r="DMY1" s="550"/>
      <c r="DMZ1" s="551"/>
      <c r="DNA1" s="669"/>
      <c r="DNB1" s="669"/>
      <c r="DNC1" s="669"/>
      <c r="DND1" s="669"/>
      <c r="DNE1" s="669"/>
      <c r="DNF1" s="669"/>
      <c r="DNG1" s="669"/>
      <c r="DNH1" s="669"/>
      <c r="DNI1" s="669"/>
      <c r="DNJ1" s="669"/>
      <c r="DNK1" s="669"/>
      <c r="DNL1" s="669"/>
      <c r="DNM1" s="669"/>
      <c r="DNN1" s="669"/>
      <c r="DNO1" s="670"/>
      <c r="DNP1" s="669"/>
      <c r="DNQ1" s="669"/>
      <c r="DNR1" s="669"/>
      <c r="DNS1" s="671"/>
      <c r="DNT1" s="550"/>
      <c r="DNU1" s="551"/>
      <c r="DNV1" s="669"/>
      <c r="DNW1" s="669"/>
      <c r="DNX1" s="669"/>
      <c r="DNY1" s="669"/>
      <c r="DNZ1" s="669"/>
      <c r="DOA1" s="669"/>
      <c r="DOB1" s="669"/>
      <c r="DOC1" s="669"/>
      <c r="DOD1" s="669"/>
      <c r="DOE1" s="669"/>
      <c r="DOF1" s="669"/>
      <c r="DOG1" s="669"/>
      <c r="DOH1" s="669"/>
      <c r="DOI1" s="669"/>
      <c r="DOJ1" s="670"/>
      <c r="DOK1" s="669"/>
      <c r="DOL1" s="669"/>
      <c r="DOM1" s="669"/>
      <c r="DON1" s="671"/>
      <c r="DOO1" s="550"/>
      <c r="DOP1" s="551"/>
      <c r="DOQ1" s="669"/>
      <c r="DOR1" s="669"/>
      <c r="DOS1" s="669"/>
      <c r="DOT1" s="669"/>
      <c r="DOU1" s="669"/>
      <c r="DOV1" s="669"/>
      <c r="DOW1" s="669"/>
      <c r="DOX1" s="669"/>
      <c r="DOY1" s="669"/>
      <c r="DOZ1" s="669"/>
      <c r="DPA1" s="669"/>
      <c r="DPB1" s="669"/>
      <c r="DPC1" s="669"/>
      <c r="DPD1" s="669"/>
      <c r="DPE1" s="670"/>
      <c r="DPF1" s="669"/>
      <c r="DPG1" s="669"/>
      <c r="DPH1" s="669"/>
      <c r="DPI1" s="671"/>
      <c r="DPJ1" s="550"/>
      <c r="DPK1" s="551"/>
      <c r="DPL1" s="669"/>
      <c r="DPM1" s="669"/>
      <c r="DPN1" s="669"/>
      <c r="DPO1" s="669"/>
      <c r="DPP1" s="669"/>
      <c r="DPQ1" s="669"/>
      <c r="DPR1" s="669"/>
      <c r="DPS1" s="669"/>
      <c r="DPT1" s="669"/>
      <c r="DPU1" s="669"/>
      <c r="DPV1" s="669"/>
      <c r="DPW1" s="669"/>
      <c r="DPX1" s="669"/>
      <c r="DPY1" s="669"/>
      <c r="DPZ1" s="670"/>
      <c r="DQA1" s="669"/>
      <c r="DQB1" s="669"/>
      <c r="DQC1" s="669"/>
      <c r="DQD1" s="671"/>
      <c r="DQE1" s="550"/>
      <c r="DQF1" s="551"/>
      <c r="DQG1" s="669"/>
      <c r="DQH1" s="669"/>
      <c r="DQI1" s="669"/>
      <c r="DQJ1" s="669"/>
      <c r="DQK1" s="669"/>
      <c r="DQL1" s="669"/>
      <c r="DQM1" s="669"/>
      <c r="DQN1" s="669"/>
      <c r="DQO1" s="669"/>
      <c r="DQP1" s="669"/>
      <c r="DQQ1" s="669"/>
      <c r="DQR1" s="669"/>
      <c r="DQS1" s="669"/>
      <c r="DQT1" s="669"/>
      <c r="DQU1" s="670"/>
      <c r="DQV1" s="669"/>
      <c r="DQW1" s="669"/>
      <c r="DQX1" s="669"/>
      <c r="DQY1" s="671"/>
      <c r="DQZ1" s="550"/>
      <c r="DRA1" s="551"/>
      <c r="DRB1" s="669"/>
      <c r="DRC1" s="669"/>
      <c r="DRD1" s="669"/>
      <c r="DRE1" s="669"/>
      <c r="DRF1" s="669"/>
      <c r="DRG1" s="669"/>
      <c r="DRH1" s="669"/>
      <c r="DRI1" s="669"/>
      <c r="DRJ1" s="669"/>
      <c r="DRK1" s="669"/>
      <c r="DRL1" s="669"/>
      <c r="DRM1" s="669"/>
      <c r="DRN1" s="669"/>
      <c r="DRO1" s="669"/>
      <c r="DRP1" s="670"/>
      <c r="DRQ1" s="669"/>
      <c r="DRR1" s="669"/>
      <c r="DRS1" s="669"/>
      <c r="DRT1" s="671"/>
      <c r="DRU1" s="550"/>
      <c r="DRV1" s="551"/>
      <c r="DRW1" s="669"/>
      <c r="DRX1" s="669"/>
      <c r="DRY1" s="669"/>
      <c r="DRZ1" s="669"/>
      <c r="DSA1" s="669"/>
      <c r="DSB1" s="669"/>
      <c r="DSC1" s="669"/>
      <c r="DSD1" s="669"/>
      <c r="DSE1" s="669"/>
      <c r="DSF1" s="669"/>
      <c r="DSG1" s="669"/>
      <c r="DSH1" s="669"/>
      <c r="DSI1" s="669"/>
      <c r="DSJ1" s="669"/>
      <c r="DSK1" s="670"/>
      <c r="DSL1" s="669"/>
      <c r="DSM1" s="669"/>
      <c r="DSN1" s="669"/>
      <c r="DSO1" s="671"/>
      <c r="DSP1" s="550"/>
      <c r="DSQ1" s="551"/>
      <c r="DSR1" s="669"/>
      <c r="DSS1" s="669"/>
      <c r="DST1" s="669"/>
      <c r="DSU1" s="669"/>
      <c r="DSV1" s="669"/>
      <c r="DSW1" s="669"/>
      <c r="DSX1" s="669"/>
      <c r="DSY1" s="669"/>
      <c r="DSZ1" s="669"/>
      <c r="DTA1" s="669"/>
      <c r="DTB1" s="669"/>
      <c r="DTC1" s="669"/>
      <c r="DTD1" s="669"/>
      <c r="DTE1" s="669"/>
      <c r="DTF1" s="670"/>
      <c r="DTG1" s="669"/>
      <c r="DTH1" s="669"/>
      <c r="DTI1" s="669"/>
      <c r="DTJ1" s="671"/>
      <c r="DTK1" s="550"/>
      <c r="DTL1" s="551"/>
      <c r="DTM1" s="669"/>
      <c r="DTN1" s="669"/>
      <c r="DTO1" s="669"/>
      <c r="DTP1" s="669"/>
      <c r="DTQ1" s="669"/>
      <c r="DTR1" s="669"/>
      <c r="DTS1" s="669"/>
      <c r="DTT1" s="669"/>
      <c r="DTU1" s="669"/>
      <c r="DTV1" s="669"/>
      <c r="DTW1" s="669"/>
      <c r="DTX1" s="669"/>
      <c r="DTY1" s="669"/>
      <c r="DTZ1" s="669"/>
      <c r="DUA1" s="670"/>
      <c r="DUB1" s="669"/>
      <c r="DUC1" s="669"/>
      <c r="DUD1" s="669"/>
      <c r="DUE1" s="671"/>
      <c r="DUF1" s="550"/>
      <c r="DUG1" s="551"/>
      <c r="DUH1" s="669"/>
      <c r="DUI1" s="669"/>
      <c r="DUJ1" s="669"/>
      <c r="DUK1" s="669"/>
      <c r="DUL1" s="669"/>
      <c r="DUM1" s="669"/>
      <c r="DUN1" s="669"/>
      <c r="DUO1" s="669"/>
      <c r="DUP1" s="669"/>
      <c r="DUQ1" s="669"/>
      <c r="DUR1" s="669"/>
      <c r="DUS1" s="669"/>
      <c r="DUT1" s="669"/>
      <c r="DUU1" s="669"/>
      <c r="DUV1" s="670"/>
      <c r="DUW1" s="669"/>
      <c r="DUX1" s="669"/>
      <c r="DUY1" s="669"/>
      <c r="DUZ1" s="671"/>
      <c r="DVA1" s="550"/>
      <c r="DVB1" s="551"/>
      <c r="DVC1" s="669"/>
      <c r="DVD1" s="669"/>
      <c r="DVE1" s="669"/>
      <c r="DVF1" s="669"/>
      <c r="DVG1" s="669"/>
      <c r="DVH1" s="669"/>
      <c r="DVI1" s="669"/>
      <c r="DVJ1" s="669"/>
      <c r="DVK1" s="669"/>
      <c r="DVL1" s="669"/>
      <c r="DVM1" s="669"/>
      <c r="DVN1" s="669"/>
      <c r="DVO1" s="669"/>
      <c r="DVP1" s="669"/>
      <c r="DVQ1" s="670"/>
      <c r="DVR1" s="669"/>
      <c r="DVS1" s="669"/>
      <c r="DVT1" s="669"/>
      <c r="DVU1" s="671"/>
      <c r="DVV1" s="550"/>
      <c r="DVW1" s="551"/>
      <c r="DVX1" s="669"/>
      <c r="DVY1" s="669"/>
      <c r="DVZ1" s="669"/>
      <c r="DWA1" s="669"/>
      <c r="DWB1" s="669"/>
      <c r="DWC1" s="669"/>
      <c r="DWD1" s="669"/>
      <c r="DWE1" s="669"/>
      <c r="DWF1" s="669"/>
      <c r="DWG1" s="669"/>
      <c r="DWH1" s="669"/>
      <c r="DWI1" s="669"/>
      <c r="DWJ1" s="669"/>
      <c r="DWK1" s="669"/>
      <c r="DWL1" s="670"/>
      <c r="DWM1" s="669"/>
      <c r="DWN1" s="669"/>
      <c r="DWO1" s="669"/>
      <c r="DWP1" s="671"/>
      <c r="DWQ1" s="550"/>
      <c r="DWR1" s="551"/>
      <c r="DWS1" s="669"/>
      <c r="DWT1" s="669"/>
      <c r="DWU1" s="669"/>
      <c r="DWV1" s="669"/>
      <c r="DWW1" s="669"/>
      <c r="DWX1" s="669"/>
      <c r="DWY1" s="669"/>
      <c r="DWZ1" s="669"/>
      <c r="DXA1" s="669"/>
      <c r="DXB1" s="669"/>
      <c r="DXC1" s="669"/>
      <c r="DXD1" s="669"/>
      <c r="DXE1" s="669"/>
      <c r="DXF1" s="669"/>
      <c r="DXG1" s="670"/>
      <c r="DXH1" s="669"/>
      <c r="DXI1" s="669"/>
      <c r="DXJ1" s="669"/>
      <c r="DXK1" s="671"/>
      <c r="DXL1" s="550"/>
      <c r="DXM1" s="551"/>
      <c r="DXN1" s="669"/>
      <c r="DXO1" s="669"/>
      <c r="DXP1" s="669"/>
      <c r="DXQ1" s="669"/>
      <c r="DXR1" s="669"/>
      <c r="DXS1" s="669"/>
      <c r="DXT1" s="669"/>
      <c r="DXU1" s="669"/>
      <c r="DXV1" s="669"/>
      <c r="DXW1" s="669"/>
      <c r="DXX1" s="669"/>
      <c r="DXY1" s="669"/>
      <c r="DXZ1" s="669"/>
      <c r="DYA1" s="669"/>
      <c r="DYB1" s="670"/>
      <c r="DYC1" s="669"/>
      <c r="DYD1" s="669"/>
      <c r="DYE1" s="669"/>
      <c r="DYF1" s="671"/>
      <c r="DYG1" s="550"/>
      <c r="DYH1" s="551"/>
      <c r="DYI1" s="669"/>
      <c r="DYJ1" s="669"/>
      <c r="DYK1" s="669"/>
      <c r="DYL1" s="669"/>
      <c r="DYM1" s="669"/>
      <c r="DYN1" s="669"/>
      <c r="DYO1" s="669"/>
      <c r="DYP1" s="669"/>
      <c r="DYQ1" s="669"/>
      <c r="DYR1" s="669"/>
      <c r="DYS1" s="669"/>
      <c r="DYT1" s="669"/>
      <c r="DYU1" s="669"/>
      <c r="DYV1" s="669"/>
      <c r="DYW1" s="670"/>
      <c r="DYX1" s="669"/>
      <c r="DYY1" s="669"/>
      <c r="DYZ1" s="669"/>
      <c r="DZA1" s="671"/>
      <c r="DZB1" s="550"/>
      <c r="DZC1" s="551"/>
      <c r="DZD1" s="669"/>
      <c r="DZE1" s="669"/>
      <c r="DZF1" s="669"/>
      <c r="DZG1" s="669"/>
      <c r="DZH1" s="669"/>
      <c r="DZI1" s="669"/>
      <c r="DZJ1" s="669"/>
      <c r="DZK1" s="669"/>
      <c r="DZL1" s="669"/>
      <c r="DZM1" s="669"/>
      <c r="DZN1" s="669"/>
      <c r="DZO1" s="669"/>
      <c r="DZP1" s="669"/>
      <c r="DZQ1" s="669"/>
      <c r="DZR1" s="670"/>
      <c r="DZS1" s="669"/>
      <c r="DZT1" s="669"/>
      <c r="DZU1" s="669"/>
      <c r="DZV1" s="671"/>
      <c r="DZW1" s="550"/>
      <c r="DZX1" s="551"/>
      <c r="DZY1" s="669"/>
      <c r="DZZ1" s="669"/>
      <c r="EAA1" s="669"/>
      <c r="EAB1" s="669"/>
      <c r="EAC1" s="669"/>
      <c r="EAD1" s="669"/>
      <c r="EAE1" s="669"/>
      <c r="EAF1" s="669"/>
      <c r="EAG1" s="669"/>
      <c r="EAH1" s="669"/>
      <c r="EAI1" s="669"/>
      <c r="EAJ1" s="669"/>
      <c r="EAK1" s="669"/>
      <c r="EAL1" s="669"/>
      <c r="EAM1" s="670"/>
      <c r="EAN1" s="669"/>
      <c r="EAO1" s="669"/>
      <c r="EAP1" s="669"/>
      <c r="EAQ1" s="671"/>
      <c r="EAR1" s="550"/>
      <c r="EAS1" s="551"/>
      <c r="EAT1" s="669"/>
      <c r="EAU1" s="669"/>
      <c r="EAV1" s="669"/>
      <c r="EAW1" s="669"/>
      <c r="EAX1" s="669"/>
      <c r="EAY1" s="669"/>
      <c r="EAZ1" s="669"/>
      <c r="EBA1" s="669"/>
      <c r="EBB1" s="669"/>
      <c r="EBC1" s="669"/>
      <c r="EBD1" s="669"/>
      <c r="EBE1" s="669"/>
      <c r="EBF1" s="669"/>
      <c r="EBG1" s="669"/>
      <c r="EBH1" s="670"/>
      <c r="EBI1" s="669"/>
      <c r="EBJ1" s="669"/>
      <c r="EBK1" s="669"/>
      <c r="EBL1" s="671"/>
      <c r="EBM1" s="550"/>
      <c r="EBN1" s="551"/>
      <c r="EBO1" s="669"/>
      <c r="EBP1" s="669"/>
      <c r="EBQ1" s="669"/>
      <c r="EBR1" s="669"/>
      <c r="EBS1" s="669"/>
      <c r="EBT1" s="669"/>
      <c r="EBU1" s="669"/>
      <c r="EBV1" s="669"/>
      <c r="EBW1" s="669"/>
      <c r="EBX1" s="669"/>
      <c r="EBY1" s="669"/>
      <c r="EBZ1" s="669"/>
      <c r="ECA1" s="669"/>
      <c r="ECB1" s="669"/>
      <c r="ECC1" s="670"/>
      <c r="ECD1" s="669"/>
      <c r="ECE1" s="669"/>
      <c r="ECF1" s="669"/>
      <c r="ECG1" s="671"/>
      <c r="ECH1" s="550"/>
      <c r="ECI1" s="551"/>
      <c r="ECJ1" s="669"/>
      <c r="ECK1" s="669"/>
      <c r="ECL1" s="669"/>
      <c r="ECM1" s="669"/>
      <c r="ECN1" s="669"/>
      <c r="ECO1" s="669"/>
      <c r="ECP1" s="669"/>
      <c r="ECQ1" s="669"/>
      <c r="ECR1" s="669"/>
      <c r="ECS1" s="669"/>
      <c r="ECT1" s="669"/>
      <c r="ECU1" s="669"/>
      <c r="ECV1" s="669"/>
      <c r="ECW1" s="669"/>
      <c r="ECX1" s="670"/>
      <c r="ECY1" s="669"/>
      <c r="ECZ1" s="669"/>
      <c r="EDA1" s="669"/>
      <c r="EDB1" s="671"/>
      <c r="EDC1" s="550"/>
      <c r="EDD1" s="551"/>
      <c r="EDE1" s="669"/>
      <c r="EDF1" s="669"/>
      <c r="EDG1" s="669"/>
      <c r="EDH1" s="669"/>
      <c r="EDI1" s="669"/>
      <c r="EDJ1" s="669"/>
      <c r="EDK1" s="669"/>
      <c r="EDL1" s="669"/>
      <c r="EDM1" s="669"/>
      <c r="EDN1" s="669"/>
      <c r="EDO1" s="669"/>
      <c r="EDP1" s="669"/>
      <c r="EDQ1" s="669"/>
      <c r="EDR1" s="669"/>
      <c r="EDS1" s="670"/>
      <c r="EDT1" s="669"/>
      <c r="EDU1" s="669"/>
      <c r="EDV1" s="669"/>
      <c r="EDW1" s="671"/>
      <c r="EDX1" s="550"/>
      <c r="EDY1" s="551"/>
      <c r="EDZ1" s="669"/>
      <c r="EEA1" s="669"/>
      <c r="EEB1" s="669"/>
      <c r="EEC1" s="669"/>
      <c r="EED1" s="669"/>
      <c r="EEE1" s="669"/>
      <c r="EEF1" s="669"/>
      <c r="EEG1" s="669"/>
      <c r="EEH1" s="669"/>
      <c r="EEI1" s="669"/>
      <c r="EEJ1" s="669"/>
      <c r="EEK1" s="669"/>
      <c r="EEL1" s="669"/>
      <c r="EEM1" s="669"/>
      <c r="EEN1" s="670"/>
      <c r="EEO1" s="669"/>
      <c r="EEP1" s="669"/>
      <c r="EEQ1" s="669"/>
      <c r="EER1" s="671"/>
      <c r="EES1" s="550"/>
      <c r="EET1" s="551"/>
      <c r="EEU1" s="669"/>
      <c r="EEV1" s="669"/>
      <c r="EEW1" s="669"/>
      <c r="EEX1" s="669"/>
      <c r="EEY1" s="669"/>
      <c r="EEZ1" s="669"/>
      <c r="EFA1" s="669"/>
      <c r="EFB1" s="669"/>
      <c r="EFC1" s="669"/>
      <c r="EFD1" s="669"/>
      <c r="EFE1" s="669"/>
      <c r="EFF1" s="669"/>
      <c r="EFG1" s="669"/>
      <c r="EFH1" s="669"/>
      <c r="EFI1" s="670"/>
      <c r="EFJ1" s="669"/>
      <c r="EFK1" s="669"/>
      <c r="EFL1" s="669"/>
      <c r="EFM1" s="671"/>
      <c r="EFN1" s="550"/>
      <c r="EFO1" s="551"/>
      <c r="EFP1" s="669"/>
      <c r="EFQ1" s="669"/>
      <c r="EFR1" s="669"/>
      <c r="EFS1" s="669"/>
      <c r="EFT1" s="669"/>
      <c r="EFU1" s="669"/>
      <c r="EFV1" s="669"/>
      <c r="EFW1" s="669"/>
      <c r="EFX1" s="669"/>
      <c r="EFY1" s="669"/>
      <c r="EFZ1" s="669"/>
      <c r="EGA1" s="669"/>
      <c r="EGB1" s="669"/>
      <c r="EGC1" s="669"/>
      <c r="EGD1" s="670"/>
      <c r="EGE1" s="669"/>
      <c r="EGF1" s="669"/>
      <c r="EGG1" s="669"/>
      <c r="EGH1" s="671"/>
      <c r="EGI1" s="550"/>
      <c r="EGJ1" s="551"/>
      <c r="EGK1" s="669"/>
      <c r="EGL1" s="669"/>
      <c r="EGM1" s="669"/>
      <c r="EGN1" s="669"/>
      <c r="EGO1" s="669"/>
      <c r="EGP1" s="669"/>
      <c r="EGQ1" s="669"/>
      <c r="EGR1" s="669"/>
      <c r="EGS1" s="669"/>
      <c r="EGT1" s="669"/>
      <c r="EGU1" s="669"/>
      <c r="EGV1" s="669"/>
      <c r="EGW1" s="669"/>
      <c r="EGX1" s="669"/>
      <c r="EGY1" s="670"/>
      <c r="EGZ1" s="669"/>
      <c r="EHA1" s="669"/>
      <c r="EHB1" s="669"/>
      <c r="EHC1" s="671"/>
      <c r="EHD1" s="550"/>
      <c r="EHE1" s="551"/>
      <c r="EHF1" s="669"/>
      <c r="EHG1" s="669"/>
      <c r="EHH1" s="669"/>
      <c r="EHI1" s="669"/>
      <c r="EHJ1" s="669"/>
      <c r="EHK1" s="669"/>
      <c r="EHL1" s="669"/>
      <c r="EHM1" s="669"/>
      <c r="EHN1" s="669"/>
      <c r="EHO1" s="669"/>
      <c r="EHP1" s="669"/>
      <c r="EHQ1" s="669"/>
      <c r="EHR1" s="669"/>
      <c r="EHS1" s="669"/>
      <c r="EHT1" s="670"/>
      <c r="EHU1" s="669"/>
      <c r="EHV1" s="669"/>
      <c r="EHW1" s="669"/>
      <c r="EHX1" s="671"/>
      <c r="EHY1" s="550"/>
      <c r="EHZ1" s="551"/>
      <c r="EIA1" s="669"/>
      <c r="EIB1" s="669"/>
      <c r="EIC1" s="669"/>
      <c r="EID1" s="669"/>
      <c r="EIE1" s="669"/>
      <c r="EIF1" s="669"/>
      <c r="EIG1" s="669"/>
      <c r="EIH1" s="669"/>
      <c r="EII1" s="669"/>
      <c r="EIJ1" s="669"/>
      <c r="EIK1" s="669"/>
      <c r="EIL1" s="669"/>
      <c r="EIM1" s="669"/>
      <c r="EIN1" s="669"/>
      <c r="EIO1" s="670"/>
      <c r="EIP1" s="669"/>
      <c r="EIQ1" s="669"/>
      <c r="EIR1" s="669"/>
      <c r="EIS1" s="671"/>
      <c r="EIT1" s="550"/>
      <c r="EIU1" s="551"/>
      <c r="EIV1" s="669"/>
      <c r="EIW1" s="669"/>
      <c r="EIX1" s="669"/>
      <c r="EIY1" s="669"/>
      <c r="EIZ1" s="669"/>
      <c r="EJA1" s="669"/>
      <c r="EJB1" s="669"/>
      <c r="EJC1" s="669"/>
      <c r="EJD1" s="669"/>
      <c r="EJE1" s="669"/>
      <c r="EJF1" s="669"/>
      <c r="EJG1" s="669"/>
      <c r="EJH1" s="669"/>
      <c r="EJI1" s="669"/>
      <c r="EJJ1" s="670"/>
      <c r="EJK1" s="669"/>
      <c r="EJL1" s="669"/>
      <c r="EJM1" s="669"/>
      <c r="EJN1" s="671"/>
      <c r="EJO1" s="550"/>
      <c r="EJP1" s="551"/>
      <c r="EJQ1" s="669"/>
      <c r="EJR1" s="669"/>
      <c r="EJS1" s="669"/>
      <c r="EJT1" s="669"/>
      <c r="EJU1" s="669"/>
      <c r="EJV1" s="669"/>
      <c r="EJW1" s="669"/>
      <c r="EJX1" s="669"/>
      <c r="EJY1" s="669"/>
      <c r="EJZ1" s="669"/>
      <c r="EKA1" s="669"/>
      <c r="EKB1" s="669"/>
      <c r="EKC1" s="669"/>
      <c r="EKD1" s="669"/>
      <c r="EKE1" s="670"/>
      <c r="EKF1" s="669"/>
      <c r="EKG1" s="669"/>
      <c r="EKH1" s="669"/>
      <c r="EKI1" s="671"/>
      <c r="EKJ1" s="550"/>
      <c r="EKK1" s="551"/>
      <c r="EKL1" s="669"/>
      <c r="EKM1" s="669"/>
      <c r="EKN1" s="669"/>
      <c r="EKO1" s="669"/>
      <c r="EKP1" s="669"/>
      <c r="EKQ1" s="669"/>
      <c r="EKR1" s="669"/>
      <c r="EKS1" s="669"/>
      <c r="EKT1" s="669"/>
      <c r="EKU1" s="669"/>
      <c r="EKV1" s="669"/>
      <c r="EKW1" s="669"/>
      <c r="EKX1" s="669"/>
      <c r="EKY1" s="669"/>
      <c r="EKZ1" s="670"/>
      <c r="ELA1" s="669"/>
      <c r="ELB1" s="669"/>
      <c r="ELC1" s="669"/>
      <c r="ELD1" s="671"/>
      <c r="ELE1" s="550"/>
      <c r="ELF1" s="551"/>
      <c r="ELG1" s="669"/>
      <c r="ELH1" s="669"/>
      <c r="ELI1" s="669"/>
      <c r="ELJ1" s="669"/>
      <c r="ELK1" s="669"/>
      <c r="ELL1" s="669"/>
      <c r="ELM1" s="669"/>
      <c r="ELN1" s="669"/>
      <c r="ELO1" s="669"/>
      <c r="ELP1" s="669"/>
      <c r="ELQ1" s="669"/>
      <c r="ELR1" s="669"/>
      <c r="ELS1" s="669"/>
      <c r="ELT1" s="669"/>
      <c r="ELU1" s="670"/>
      <c r="ELV1" s="669"/>
      <c r="ELW1" s="669"/>
      <c r="ELX1" s="669"/>
      <c r="ELY1" s="671"/>
      <c r="ELZ1" s="550"/>
      <c r="EMA1" s="551"/>
      <c r="EMB1" s="669"/>
      <c r="EMC1" s="669"/>
      <c r="EMD1" s="669"/>
      <c r="EME1" s="669"/>
      <c r="EMF1" s="669"/>
      <c r="EMG1" s="669"/>
      <c r="EMH1" s="669"/>
      <c r="EMI1" s="669"/>
      <c r="EMJ1" s="669"/>
      <c r="EMK1" s="669"/>
      <c r="EML1" s="669"/>
      <c r="EMM1" s="669"/>
      <c r="EMN1" s="669"/>
      <c r="EMO1" s="669"/>
      <c r="EMP1" s="670"/>
      <c r="EMQ1" s="669"/>
      <c r="EMR1" s="669"/>
      <c r="EMS1" s="669"/>
      <c r="EMT1" s="671"/>
      <c r="EMU1" s="550"/>
      <c r="EMV1" s="551"/>
      <c r="EMW1" s="669"/>
      <c r="EMX1" s="669"/>
      <c r="EMY1" s="669"/>
      <c r="EMZ1" s="669"/>
      <c r="ENA1" s="669"/>
      <c r="ENB1" s="669"/>
      <c r="ENC1" s="669"/>
      <c r="END1" s="669"/>
      <c r="ENE1" s="669"/>
      <c r="ENF1" s="669"/>
      <c r="ENG1" s="669"/>
      <c r="ENH1" s="669"/>
      <c r="ENI1" s="669"/>
      <c r="ENJ1" s="669"/>
      <c r="ENK1" s="670"/>
      <c r="ENL1" s="669"/>
      <c r="ENM1" s="669"/>
      <c r="ENN1" s="669"/>
      <c r="ENO1" s="671"/>
      <c r="ENP1" s="550"/>
      <c r="ENQ1" s="551"/>
      <c r="ENR1" s="669"/>
      <c r="ENS1" s="669"/>
      <c r="ENT1" s="669"/>
      <c r="ENU1" s="669"/>
      <c r="ENV1" s="669"/>
      <c r="ENW1" s="669"/>
      <c r="ENX1" s="669"/>
      <c r="ENY1" s="669"/>
      <c r="ENZ1" s="669"/>
      <c r="EOA1" s="669"/>
      <c r="EOB1" s="669"/>
      <c r="EOC1" s="669"/>
      <c r="EOD1" s="669"/>
      <c r="EOE1" s="669"/>
      <c r="EOF1" s="670"/>
      <c r="EOG1" s="669"/>
      <c r="EOH1" s="669"/>
      <c r="EOI1" s="669"/>
      <c r="EOJ1" s="671"/>
      <c r="EOK1" s="550"/>
      <c r="EOL1" s="551"/>
      <c r="EOM1" s="669"/>
      <c r="EON1" s="669"/>
      <c r="EOO1" s="669"/>
      <c r="EOP1" s="669"/>
      <c r="EOQ1" s="669"/>
      <c r="EOR1" s="669"/>
      <c r="EOS1" s="669"/>
      <c r="EOT1" s="669"/>
      <c r="EOU1" s="669"/>
      <c r="EOV1" s="669"/>
      <c r="EOW1" s="669"/>
      <c r="EOX1" s="669"/>
      <c r="EOY1" s="669"/>
      <c r="EOZ1" s="669"/>
      <c r="EPA1" s="670"/>
      <c r="EPB1" s="669"/>
      <c r="EPC1" s="669"/>
      <c r="EPD1" s="669"/>
      <c r="EPE1" s="671"/>
      <c r="EPF1" s="550"/>
      <c r="EPG1" s="551"/>
      <c r="EPH1" s="669"/>
      <c r="EPI1" s="669"/>
      <c r="EPJ1" s="669"/>
      <c r="EPK1" s="669"/>
      <c r="EPL1" s="669"/>
      <c r="EPM1" s="669"/>
      <c r="EPN1" s="669"/>
      <c r="EPO1" s="669"/>
      <c r="EPP1" s="669"/>
      <c r="EPQ1" s="669"/>
      <c r="EPR1" s="669"/>
      <c r="EPS1" s="669"/>
      <c r="EPT1" s="669"/>
      <c r="EPU1" s="669"/>
      <c r="EPV1" s="670"/>
      <c r="EPW1" s="669"/>
      <c r="EPX1" s="669"/>
      <c r="EPY1" s="669"/>
      <c r="EPZ1" s="671"/>
      <c r="EQA1" s="550"/>
      <c r="EQB1" s="551"/>
      <c r="EQC1" s="669"/>
      <c r="EQD1" s="669"/>
      <c r="EQE1" s="669"/>
      <c r="EQF1" s="669"/>
      <c r="EQG1" s="669"/>
      <c r="EQH1" s="669"/>
      <c r="EQI1" s="669"/>
      <c r="EQJ1" s="669"/>
      <c r="EQK1" s="669"/>
      <c r="EQL1" s="669"/>
      <c r="EQM1" s="669"/>
      <c r="EQN1" s="669"/>
      <c r="EQO1" s="669"/>
      <c r="EQP1" s="669"/>
      <c r="EQQ1" s="670"/>
      <c r="EQR1" s="669"/>
      <c r="EQS1" s="669"/>
      <c r="EQT1" s="669"/>
      <c r="EQU1" s="671"/>
      <c r="EQV1" s="550"/>
      <c r="EQW1" s="551"/>
      <c r="EQX1" s="669"/>
      <c r="EQY1" s="669"/>
      <c r="EQZ1" s="669"/>
      <c r="ERA1" s="669"/>
      <c r="ERB1" s="669"/>
      <c r="ERC1" s="669"/>
      <c r="ERD1" s="669"/>
      <c r="ERE1" s="669"/>
      <c r="ERF1" s="669"/>
      <c r="ERG1" s="669"/>
      <c r="ERH1" s="669"/>
      <c r="ERI1" s="669"/>
      <c r="ERJ1" s="669"/>
      <c r="ERK1" s="669"/>
      <c r="ERL1" s="670"/>
      <c r="ERM1" s="669"/>
      <c r="ERN1" s="669"/>
      <c r="ERO1" s="669"/>
      <c r="ERP1" s="671"/>
      <c r="ERQ1" s="550"/>
      <c r="ERR1" s="551"/>
      <c r="ERS1" s="669"/>
      <c r="ERT1" s="669"/>
      <c r="ERU1" s="669"/>
      <c r="ERV1" s="669"/>
      <c r="ERW1" s="669"/>
      <c r="ERX1" s="669"/>
      <c r="ERY1" s="669"/>
      <c r="ERZ1" s="669"/>
      <c r="ESA1" s="669"/>
      <c r="ESB1" s="669"/>
      <c r="ESC1" s="669"/>
      <c r="ESD1" s="669"/>
      <c r="ESE1" s="669"/>
      <c r="ESF1" s="669"/>
      <c r="ESG1" s="670"/>
      <c r="ESH1" s="669"/>
      <c r="ESI1" s="669"/>
      <c r="ESJ1" s="669"/>
      <c r="ESK1" s="671"/>
      <c r="ESL1" s="550"/>
      <c r="ESM1" s="551"/>
      <c r="ESN1" s="669"/>
      <c r="ESO1" s="669"/>
      <c r="ESP1" s="669"/>
      <c r="ESQ1" s="669"/>
      <c r="ESR1" s="669"/>
      <c r="ESS1" s="669"/>
      <c r="EST1" s="669"/>
      <c r="ESU1" s="669"/>
      <c r="ESV1" s="669"/>
      <c r="ESW1" s="669"/>
      <c r="ESX1" s="669"/>
      <c r="ESY1" s="669"/>
      <c r="ESZ1" s="669"/>
      <c r="ETA1" s="669"/>
      <c r="ETB1" s="670"/>
      <c r="ETC1" s="669"/>
      <c r="ETD1" s="669"/>
      <c r="ETE1" s="669"/>
      <c r="ETF1" s="671"/>
      <c r="ETG1" s="550"/>
      <c r="ETH1" s="551"/>
      <c r="ETI1" s="669"/>
      <c r="ETJ1" s="669"/>
      <c r="ETK1" s="669"/>
      <c r="ETL1" s="669"/>
      <c r="ETM1" s="669"/>
      <c r="ETN1" s="669"/>
      <c r="ETO1" s="669"/>
      <c r="ETP1" s="669"/>
      <c r="ETQ1" s="669"/>
      <c r="ETR1" s="669"/>
      <c r="ETS1" s="669"/>
      <c r="ETT1" s="669"/>
      <c r="ETU1" s="669"/>
      <c r="ETV1" s="669"/>
      <c r="ETW1" s="670"/>
      <c r="ETX1" s="669"/>
      <c r="ETY1" s="669"/>
      <c r="ETZ1" s="669"/>
      <c r="EUA1" s="671"/>
      <c r="EUB1" s="550"/>
      <c r="EUC1" s="551"/>
      <c r="EUD1" s="669"/>
      <c r="EUE1" s="669"/>
      <c r="EUF1" s="669"/>
      <c r="EUG1" s="669"/>
      <c r="EUH1" s="669"/>
      <c r="EUI1" s="669"/>
      <c r="EUJ1" s="669"/>
      <c r="EUK1" s="669"/>
      <c r="EUL1" s="669"/>
      <c r="EUM1" s="669"/>
      <c r="EUN1" s="669"/>
      <c r="EUO1" s="669"/>
      <c r="EUP1" s="669"/>
      <c r="EUQ1" s="669"/>
      <c r="EUR1" s="670"/>
      <c r="EUS1" s="669"/>
      <c r="EUT1" s="669"/>
      <c r="EUU1" s="669"/>
      <c r="EUV1" s="671"/>
      <c r="EUW1" s="550"/>
      <c r="EUX1" s="551"/>
      <c r="EUY1" s="669"/>
      <c r="EUZ1" s="669"/>
      <c r="EVA1" s="669"/>
      <c r="EVB1" s="669"/>
      <c r="EVC1" s="669"/>
      <c r="EVD1" s="669"/>
      <c r="EVE1" s="669"/>
      <c r="EVF1" s="669"/>
      <c r="EVG1" s="669"/>
      <c r="EVH1" s="669"/>
      <c r="EVI1" s="669"/>
      <c r="EVJ1" s="669"/>
      <c r="EVK1" s="669"/>
      <c r="EVL1" s="669"/>
      <c r="EVM1" s="670"/>
      <c r="EVN1" s="669"/>
      <c r="EVO1" s="669"/>
      <c r="EVP1" s="669"/>
      <c r="EVQ1" s="671"/>
      <c r="EVR1" s="550"/>
      <c r="EVS1" s="551"/>
      <c r="EVT1" s="669"/>
      <c r="EVU1" s="669"/>
      <c r="EVV1" s="669"/>
      <c r="EVW1" s="669"/>
      <c r="EVX1" s="669"/>
      <c r="EVY1" s="669"/>
      <c r="EVZ1" s="669"/>
      <c r="EWA1" s="669"/>
      <c r="EWB1" s="669"/>
      <c r="EWC1" s="669"/>
      <c r="EWD1" s="669"/>
      <c r="EWE1" s="669"/>
      <c r="EWF1" s="669"/>
      <c r="EWG1" s="669"/>
      <c r="EWH1" s="670"/>
      <c r="EWI1" s="669"/>
      <c r="EWJ1" s="669"/>
      <c r="EWK1" s="669"/>
      <c r="EWL1" s="671"/>
      <c r="EWM1" s="550"/>
      <c r="EWN1" s="551"/>
      <c r="EWO1" s="669"/>
      <c r="EWP1" s="669"/>
      <c r="EWQ1" s="669"/>
      <c r="EWR1" s="669"/>
      <c r="EWS1" s="669"/>
      <c r="EWT1" s="669"/>
      <c r="EWU1" s="669"/>
      <c r="EWV1" s="669"/>
      <c r="EWW1" s="669"/>
      <c r="EWX1" s="669"/>
      <c r="EWY1" s="669"/>
      <c r="EWZ1" s="669"/>
      <c r="EXA1" s="669"/>
      <c r="EXB1" s="669"/>
      <c r="EXC1" s="670"/>
      <c r="EXD1" s="669"/>
      <c r="EXE1" s="669"/>
      <c r="EXF1" s="669"/>
      <c r="EXG1" s="671"/>
      <c r="EXH1" s="550"/>
      <c r="EXI1" s="551"/>
      <c r="EXJ1" s="669"/>
      <c r="EXK1" s="669"/>
      <c r="EXL1" s="669"/>
      <c r="EXM1" s="669"/>
      <c r="EXN1" s="669"/>
      <c r="EXO1" s="669"/>
      <c r="EXP1" s="669"/>
      <c r="EXQ1" s="669"/>
      <c r="EXR1" s="669"/>
      <c r="EXS1" s="669"/>
      <c r="EXT1" s="669"/>
      <c r="EXU1" s="669"/>
      <c r="EXV1" s="669"/>
      <c r="EXW1" s="669"/>
      <c r="EXX1" s="670"/>
      <c r="EXY1" s="669"/>
      <c r="EXZ1" s="669"/>
      <c r="EYA1" s="669"/>
      <c r="EYB1" s="671"/>
      <c r="EYC1" s="550"/>
      <c r="EYD1" s="551"/>
      <c r="EYE1" s="669"/>
      <c r="EYF1" s="669"/>
      <c r="EYG1" s="669"/>
      <c r="EYH1" s="669"/>
      <c r="EYI1" s="669"/>
      <c r="EYJ1" s="669"/>
      <c r="EYK1" s="669"/>
      <c r="EYL1" s="669"/>
      <c r="EYM1" s="669"/>
      <c r="EYN1" s="669"/>
      <c r="EYO1" s="669"/>
      <c r="EYP1" s="669"/>
      <c r="EYQ1" s="669"/>
      <c r="EYR1" s="669"/>
      <c r="EYS1" s="670"/>
      <c r="EYT1" s="669"/>
      <c r="EYU1" s="669"/>
      <c r="EYV1" s="669"/>
      <c r="EYW1" s="671"/>
      <c r="EYX1" s="550"/>
      <c r="EYY1" s="551"/>
      <c r="EYZ1" s="669"/>
      <c r="EZA1" s="669"/>
      <c r="EZB1" s="669"/>
      <c r="EZC1" s="669"/>
      <c r="EZD1" s="669"/>
      <c r="EZE1" s="669"/>
      <c r="EZF1" s="669"/>
      <c r="EZG1" s="669"/>
      <c r="EZH1" s="669"/>
      <c r="EZI1" s="669"/>
      <c r="EZJ1" s="669"/>
      <c r="EZK1" s="669"/>
      <c r="EZL1" s="669"/>
      <c r="EZM1" s="669"/>
      <c r="EZN1" s="670"/>
      <c r="EZO1" s="669"/>
      <c r="EZP1" s="669"/>
      <c r="EZQ1" s="669"/>
      <c r="EZR1" s="671"/>
      <c r="EZS1" s="550"/>
      <c r="EZT1" s="551"/>
      <c r="EZU1" s="669"/>
      <c r="EZV1" s="669"/>
      <c r="EZW1" s="669"/>
      <c r="EZX1" s="669"/>
      <c r="EZY1" s="669"/>
      <c r="EZZ1" s="669"/>
      <c r="FAA1" s="669"/>
      <c r="FAB1" s="669"/>
      <c r="FAC1" s="669"/>
      <c r="FAD1" s="669"/>
      <c r="FAE1" s="669"/>
      <c r="FAF1" s="669"/>
      <c r="FAG1" s="669"/>
      <c r="FAH1" s="669"/>
      <c r="FAI1" s="670"/>
      <c r="FAJ1" s="669"/>
      <c r="FAK1" s="669"/>
      <c r="FAL1" s="669"/>
      <c r="FAM1" s="671"/>
      <c r="FAN1" s="550"/>
      <c r="FAO1" s="551"/>
      <c r="FAP1" s="669"/>
      <c r="FAQ1" s="669"/>
      <c r="FAR1" s="669"/>
      <c r="FAS1" s="669"/>
      <c r="FAT1" s="669"/>
      <c r="FAU1" s="669"/>
      <c r="FAV1" s="669"/>
      <c r="FAW1" s="669"/>
      <c r="FAX1" s="669"/>
      <c r="FAY1" s="669"/>
      <c r="FAZ1" s="669"/>
      <c r="FBA1" s="669"/>
      <c r="FBB1" s="669"/>
      <c r="FBC1" s="669"/>
      <c r="FBD1" s="670"/>
      <c r="FBE1" s="669"/>
      <c r="FBF1" s="669"/>
      <c r="FBG1" s="669"/>
      <c r="FBH1" s="671"/>
      <c r="FBI1" s="550"/>
      <c r="FBJ1" s="551"/>
      <c r="FBK1" s="669"/>
      <c r="FBL1" s="669"/>
      <c r="FBM1" s="669"/>
      <c r="FBN1" s="669"/>
      <c r="FBO1" s="669"/>
      <c r="FBP1" s="669"/>
      <c r="FBQ1" s="669"/>
      <c r="FBR1" s="669"/>
      <c r="FBS1" s="669"/>
      <c r="FBT1" s="669"/>
      <c r="FBU1" s="669"/>
      <c r="FBV1" s="669"/>
      <c r="FBW1" s="669"/>
      <c r="FBX1" s="669"/>
      <c r="FBY1" s="670"/>
      <c r="FBZ1" s="669"/>
      <c r="FCA1" s="669"/>
      <c r="FCB1" s="669"/>
      <c r="FCC1" s="671"/>
      <c r="FCD1" s="550"/>
      <c r="FCE1" s="551"/>
      <c r="FCF1" s="669"/>
      <c r="FCG1" s="669"/>
      <c r="FCH1" s="669"/>
      <c r="FCI1" s="669"/>
      <c r="FCJ1" s="669"/>
      <c r="FCK1" s="669"/>
      <c r="FCL1" s="669"/>
      <c r="FCM1" s="669"/>
      <c r="FCN1" s="669"/>
      <c r="FCO1" s="669"/>
      <c r="FCP1" s="669"/>
      <c r="FCQ1" s="669"/>
      <c r="FCR1" s="669"/>
      <c r="FCS1" s="669"/>
      <c r="FCT1" s="670"/>
      <c r="FCU1" s="669"/>
      <c r="FCV1" s="669"/>
      <c r="FCW1" s="669"/>
      <c r="FCX1" s="671"/>
      <c r="FCY1" s="550"/>
      <c r="FCZ1" s="551"/>
      <c r="FDA1" s="669"/>
      <c r="FDB1" s="669"/>
      <c r="FDC1" s="669"/>
      <c r="FDD1" s="669"/>
      <c r="FDE1" s="669"/>
      <c r="FDF1" s="669"/>
      <c r="FDG1" s="669"/>
      <c r="FDH1" s="669"/>
      <c r="FDI1" s="669"/>
      <c r="FDJ1" s="669"/>
      <c r="FDK1" s="669"/>
      <c r="FDL1" s="669"/>
      <c r="FDM1" s="669"/>
      <c r="FDN1" s="669"/>
      <c r="FDO1" s="670"/>
      <c r="FDP1" s="669"/>
      <c r="FDQ1" s="669"/>
      <c r="FDR1" s="669"/>
      <c r="FDS1" s="671"/>
      <c r="FDT1" s="550"/>
      <c r="FDU1" s="551"/>
      <c r="FDV1" s="669"/>
      <c r="FDW1" s="669"/>
      <c r="FDX1" s="669"/>
      <c r="FDY1" s="669"/>
      <c r="FDZ1" s="669"/>
      <c r="FEA1" s="669"/>
      <c r="FEB1" s="669"/>
      <c r="FEC1" s="669"/>
      <c r="FED1" s="669"/>
      <c r="FEE1" s="669"/>
      <c r="FEF1" s="669"/>
      <c r="FEG1" s="669"/>
      <c r="FEH1" s="669"/>
      <c r="FEI1" s="669"/>
      <c r="FEJ1" s="670"/>
      <c r="FEK1" s="669"/>
      <c r="FEL1" s="669"/>
      <c r="FEM1" s="669"/>
      <c r="FEN1" s="671"/>
      <c r="FEO1" s="550"/>
      <c r="FEP1" s="551"/>
      <c r="FEQ1" s="669"/>
      <c r="FER1" s="669"/>
      <c r="FES1" s="669"/>
      <c r="FET1" s="669"/>
      <c r="FEU1" s="669"/>
      <c r="FEV1" s="669"/>
      <c r="FEW1" s="669"/>
      <c r="FEX1" s="669"/>
      <c r="FEY1" s="669"/>
      <c r="FEZ1" s="669"/>
      <c r="FFA1" s="669"/>
      <c r="FFB1" s="669"/>
      <c r="FFC1" s="669"/>
      <c r="FFD1" s="669"/>
      <c r="FFE1" s="670"/>
      <c r="FFF1" s="669"/>
      <c r="FFG1" s="669"/>
      <c r="FFH1" s="669"/>
      <c r="FFI1" s="671"/>
      <c r="FFJ1" s="550"/>
      <c r="FFK1" s="551"/>
      <c r="FFL1" s="669"/>
      <c r="FFM1" s="669"/>
      <c r="FFN1" s="669"/>
      <c r="FFO1" s="669"/>
      <c r="FFP1" s="669"/>
      <c r="FFQ1" s="669"/>
      <c r="FFR1" s="669"/>
      <c r="FFS1" s="669"/>
      <c r="FFT1" s="669"/>
      <c r="FFU1" s="669"/>
      <c r="FFV1" s="669"/>
      <c r="FFW1" s="669"/>
      <c r="FFX1" s="669"/>
      <c r="FFY1" s="669"/>
      <c r="FFZ1" s="670"/>
      <c r="FGA1" s="669"/>
      <c r="FGB1" s="669"/>
      <c r="FGC1" s="669"/>
      <c r="FGD1" s="671"/>
      <c r="FGE1" s="550"/>
      <c r="FGF1" s="551"/>
      <c r="FGG1" s="669"/>
      <c r="FGH1" s="669"/>
      <c r="FGI1" s="669"/>
      <c r="FGJ1" s="669"/>
      <c r="FGK1" s="669"/>
      <c r="FGL1" s="669"/>
      <c r="FGM1" s="669"/>
      <c r="FGN1" s="669"/>
      <c r="FGO1" s="669"/>
      <c r="FGP1" s="669"/>
      <c r="FGQ1" s="669"/>
      <c r="FGR1" s="669"/>
      <c r="FGS1" s="669"/>
      <c r="FGT1" s="669"/>
      <c r="FGU1" s="670"/>
      <c r="FGV1" s="669"/>
      <c r="FGW1" s="669"/>
      <c r="FGX1" s="669"/>
      <c r="FGY1" s="671"/>
      <c r="FGZ1" s="550"/>
      <c r="FHA1" s="551"/>
      <c r="FHB1" s="669"/>
      <c r="FHC1" s="669"/>
      <c r="FHD1" s="669"/>
      <c r="FHE1" s="669"/>
      <c r="FHF1" s="669"/>
      <c r="FHG1" s="669"/>
      <c r="FHH1" s="669"/>
      <c r="FHI1" s="669"/>
      <c r="FHJ1" s="669"/>
      <c r="FHK1" s="669"/>
      <c r="FHL1" s="669"/>
      <c r="FHM1" s="669"/>
      <c r="FHN1" s="669"/>
      <c r="FHO1" s="669"/>
      <c r="FHP1" s="670"/>
      <c r="FHQ1" s="669"/>
      <c r="FHR1" s="669"/>
      <c r="FHS1" s="669"/>
      <c r="FHT1" s="671"/>
      <c r="FHU1" s="550"/>
      <c r="FHV1" s="551"/>
      <c r="FHW1" s="669"/>
      <c r="FHX1" s="669"/>
      <c r="FHY1" s="669"/>
      <c r="FHZ1" s="669"/>
      <c r="FIA1" s="669"/>
      <c r="FIB1" s="669"/>
      <c r="FIC1" s="669"/>
      <c r="FID1" s="669"/>
      <c r="FIE1" s="669"/>
      <c r="FIF1" s="669"/>
      <c r="FIG1" s="669"/>
      <c r="FIH1" s="669"/>
      <c r="FII1" s="669"/>
      <c r="FIJ1" s="669"/>
      <c r="FIK1" s="670"/>
      <c r="FIL1" s="669"/>
      <c r="FIM1" s="669"/>
      <c r="FIN1" s="669"/>
      <c r="FIO1" s="671"/>
      <c r="FIP1" s="550"/>
      <c r="FIQ1" s="551"/>
      <c r="FIR1" s="669"/>
      <c r="FIS1" s="669"/>
      <c r="FIT1" s="669"/>
      <c r="FIU1" s="669"/>
      <c r="FIV1" s="669"/>
      <c r="FIW1" s="669"/>
      <c r="FIX1" s="669"/>
      <c r="FIY1" s="669"/>
      <c r="FIZ1" s="669"/>
      <c r="FJA1" s="669"/>
      <c r="FJB1" s="669"/>
      <c r="FJC1" s="669"/>
      <c r="FJD1" s="669"/>
      <c r="FJE1" s="669"/>
      <c r="FJF1" s="670"/>
      <c r="FJG1" s="669"/>
      <c r="FJH1" s="669"/>
      <c r="FJI1" s="669"/>
      <c r="FJJ1" s="671"/>
      <c r="FJK1" s="550"/>
      <c r="FJL1" s="551"/>
      <c r="FJM1" s="669"/>
      <c r="FJN1" s="669"/>
      <c r="FJO1" s="669"/>
      <c r="FJP1" s="669"/>
      <c r="FJQ1" s="669"/>
      <c r="FJR1" s="669"/>
      <c r="FJS1" s="669"/>
      <c r="FJT1" s="669"/>
      <c r="FJU1" s="669"/>
      <c r="FJV1" s="669"/>
      <c r="FJW1" s="669"/>
      <c r="FJX1" s="669"/>
      <c r="FJY1" s="669"/>
      <c r="FJZ1" s="669"/>
      <c r="FKA1" s="670"/>
      <c r="FKB1" s="669"/>
      <c r="FKC1" s="669"/>
      <c r="FKD1" s="669"/>
      <c r="FKE1" s="671"/>
      <c r="FKF1" s="550"/>
      <c r="FKG1" s="551"/>
      <c r="FKH1" s="669"/>
      <c r="FKI1" s="669"/>
      <c r="FKJ1" s="669"/>
      <c r="FKK1" s="669"/>
      <c r="FKL1" s="669"/>
      <c r="FKM1" s="669"/>
      <c r="FKN1" s="669"/>
      <c r="FKO1" s="669"/>
      <c r="FKP1" s="669"/>
      <c r="FKQ1" s="669"/>
      <c r="FKR1" s="669"/>
      <c r="FKS1" s="669"/>
      <c r="FKT1" s="669"/>
      <c r="FKU1" s="669"/>
      <c r="FKV1" s="670"/>
      <c r="FKW1" s="669"/>
      <c r="FKX1" s="669"/>
      <c r="FKY1" s="669"/>
      <c r="FKZ1" s="671"/>
      <c r="FLA1" s="550"/>
      <c r="FLB1" s="551"/>
      <c r="FLC1" s="669"/>
      <c r="FLD1" s="669"/>
      <c r="FLE1" s="669"/>
      <c r="FLF1" s="669"/>
      <c r="FLG1" s="669"/>
      <c r="FLH1" s="669"/>
      <c r="FLI1" s="669"/>
      <c r="FLJ1" s="669"/>
      <c r="FLK1" s="669"/>
      <c r="FLL1" s="669"/>
      <c r="FLM1" s="669"/>
      <c r="FLN1" s="669"/>
      <c r="FLO1" s="669"/>
      <c r="FLP1" s="669"/>
      <c r="FLQ1" s="670"/>
      <c r="FLR1" s="669"/>
      <c r="FLS1" s="669"/>
      <c r="FLT1" s="669"/>
      <c r="FLU1" s="671"/>
      <c r="FLV1" s="550"/>
      <c r="FLW1" s="551"/>
      <c r="FLX1" s="669"/>
      <c r="FLY1" s="669"/>
      <c r="FLZ1" s="669"/>
      <c r="FMA1" s="669"/>
      <c r="FMB1" s="669"/>
      <c r="FMC1" s="669"/>
      <c r="FMD1" s="669"/>
      <c r="FME1" s="669"/>
      <c r="FMF1" s="669"/>
      <c r="FMG1" s="669"/>
      <c r="FMH1" s="669"/>
      <c r="FMI1" s="669"/>
      <c r="FMJ1" s="669"/>
      <c r="FMK1" s="669"/>
      <c r="FML1" s="670"/>
      <c r="FMM1" s="669"/>
      <c r="FMN1" s="669"/>
      <c r="FMO1" s="669"/>
      <c r="FMP1" s="671"/>
      <c r="FMQ1" s="550"/>
      <c r="FMR1" s="551"/>
      <c r="FMS1" s="669"/>
      <c r="FMT1" s="669"/>
      <c r="FMU1" s="669"/>
      <c r="FMV1" s="669"/>
      <c r="FMW1" s="669"/>
      <c r="FMX1" s="669"/>
      <c r="FMY1" s="669"/>
      <c r="FMZ1" s="669"/>
      <c r="FNA1" s="669"/>
      <c r="FNB1" s="669"/>
      <c r="FNC1" s="669"/>
      <c r="FND1" s="669"/>
      <c r="FNE1" s="669"/>
      <c r="FNF1" s="669"/>
      <c r="FNG1" s="670"/>
      <c r="FNH1" s="669"/>
      <c r="FNI1" s="669"/>
      <c r="FNJ1" s="669"/>
      <c r="FNK1" s="671"/>
      <c r="FNL1" s="550"/>
      <c r="FNM1" s="551"/>
      <c r="FNN1" s="669"/>
      <c r="FNO1" s="669"/>
      <c r="FNP1" s="669"/>
      <c r="FNQ1" s="669"/>
      <c r="FNR1" s="669"/>
      <c r="FNS1" s="669"/>
      <c r="FNT1" s="669"/>
      <c r="FNU1" s="669"/>
      <c r="FNV1" s="669"/>
      <c r="FNW1" s="669"/>
      <c r="FNX1" s="669"/>
      <c r="FNY1" s="669"/>
      <c r="FNZ1" s="669"/>
      <c r="FOA1" s="669"/>
      <c r="FOB1" s="670"/>
      <c r="FOC1" s="669"/>
      <c r="FOD1" s="669"/>
      <c r="FOE1" s="669"/>
      <c r="FOF1" s="671"/>
      <c r="FOG1" s="550"/>
      <c r="FOH1" s="551"/>
      <c r="FOI1" s="669"/>
      <c r="FOJ1" s="669"/>
      <c r="FOK1" s="669"/>
      <c r="FOL1" s="669"/>
      <c r="FOM1" s="669"/>
      <c r="FON1" s="669"/>
      <c r="FOO1" s="669"/>
      <c r="FOP1" s="669"/>
      <c r="FOQ1" s="669"/>
      <c r="FOR1" s="669"/>
      <c r="FOS1" s="669"/>
      <c r="FOT1" s="669"/>
      <c r="FOU1" s="669"/>
      <c r="FOV1" s="669"/>
      <c r="FOW1" s="670"/>
      <c r="FOX1" s="669"/>
      <c r="FOY1" s="669"/>
      <c r="FOZ1" s="669"/>
      <c r="FPA1" s="671"/>
      <c r="FPB1" s="550"/>
      <c r="FPC1" s="551"/>
      <c r="FPD1" s="669"/>
      <c r="FPE1" s="669"/>
      <c r="FPF1" s="669"/>
      <c r="FPG1" s="669"/>
      <c r="FPH1" s="669"/>
      <c r="FPI1" s="669"/>
      <c r="FPJ1" s="669"/>
      <c r="FPK1" s="669"/>
      <c r="FPL1" s="669"/>
      <c r="FPM1" s="669"/>
      <c r="FPN1" s="669"/>
      <c r="FPO1" s="669"/>
      <c r="FPP1" s="669"/>
      <c r="FPQ1" s="669"/>
      <c r="FPR1" s="670"/>
      <c r="FPS1" s="669"/>
      <c r="FPT1" s="669"/>
      <c r="FPU1" s="669"/>
      <c r="FPV1" s="671"/>
      <c r="FPW1" s="550"/>
      <c r="FPX1" s="551"/>
      <c r="FPY1" s="669"/>
      <c r="FPZ1" s="669"/>
      <c r="FQA1" s="669"/>
      <c r="FQB1" s="669"/>
      <c r="FQC1" s="669"/>
      <c r="FQD1" s="669"/>
      <c r="FQE1" s="669"/>
      <c r="FQF1" s="669"/>
      <c r="FQG1" s="669"/>
      <c r="FQH1" s="669"/>
      <c r="FQI1" s="669"/>
      <c r="FQJ1" s="669"/>
      <c r="FQK1" s="669"/>
      <c r="FQL1" s="669"/>
      <c r="FQM1" s="670"/>
      <c r="FQN1" s="669"/>
      <c r="FQO1" s="669"/>
      <c r="FQP1" s="669"/>
      <c r="FQQ1" s="671"/>
      <c r="FQR1" s="550"/>
      <c r="FQS1" s="551"/>
      <c r="FQT1" s="669"/>
      <c r="FQU1" s="669"/>
      <c r="FQV1" s="669"/>
      <c r="FQW1" s="669"/>
      <c r="FQX1" s="669"/>
      <c r="FQY1" s="669"/>
      <c r="FQZ1" s="669"/>
      <c r="FRA1" s="669"/>
      <c r="FRB1" s="669"/>
      <c r="FRC1" s="669"/>
      <c r="FRD1" s="669"/>
      <c r="FRE1" s="669"/>
      <c r="FRF1" s="669"/>
      <c r="FRG1" s="669"/>
      <c r="FRH1" s="670"/>
      <c r="FRI1" s="669"/>
      <c r="FRJ1" s="669"/>
      <c r="FRK1" s="669"/>
      <c r="FRL1" s="671"/>
      <c r="FRM1" s="550"/>
      <c r="FRN1" s="551"/>
      <c r="FRO1" s="669"/>
      <c r="FRP1" s="669"/>
      <c r="FRQ1" s="669"/>
      <c r="FRR1" s="669"/>
      <c r="FRS1" s="669"/>
      <c r="FRT1" s="669"/>
      <c r="FRU1" s="669"/>
      <c r="FRV1" s="669"/>
      <c r="FRW1" s="669"/>
      <c r="FRX1" s="669"/>
      <c r="FRY1" s="669"/>
      <c r="FRZ1" s="669"/>
      <c r="FSA1" s="669"/>
      <c r="FSB1" s="669"/>
      <c r="FSC1" s="670"/>
      <c r="FSD1" s="669"/>
      <c r="FSE1" s="669"/>
      <c r="FSF1" s="669"/>
      <c r="FSG1" s="671"/>
      <c r="FSH1" s="550"/>
      <c r="FSI1" s="551"/>
      <c r="FSJ1" s="669"/>
      <c r="FSK1" s="669"/>
      <c r="FSL1" s="669"/>
      <c r="FSM1" s="669"/>
      <c r="FSN1" s="669"/>
      <c r="FSO1" s="669"/>
      <c r="FSP1" s="669"/>
      <c r="FSQ1" s="669"/>
      <c r="FSR1" s="669"/>
      <c r="FSS1" s="669"/>
      <c r="FST1" s="669"/>
      <c r="FSU1" s="669"/>
      <c r="FSV1" s="669"/>
      <c r="FSW1" s="669"/>
      <c r="FSX1" s="670"/>
      <c r="FSY1" s="669"/>
      <c r="FSZ1" s="669"/>
      <c r="FTA1" s="669"/>
      <c r="FTB1" s="671"/>
      <c r="FTC1" s="550"/>
      <c r="FTD1" s="551"/>
      <c r="FTE1" s="669"/>
      <c r="FTF1" s="669"/>
      <c r="FTG1" s="669"/>
      <c r="FTH1" s="669"/>
      <c r="FTI1" s="669"/>
      <c r="FTJ1" s="669"/>
      <c r="FTK1" s="669"/>
      <c r="FTL1" s="669"/>
      <c r="FTM1" s="669"/>
      <c r="FTN1" s="669"/>
      <c r="FTO1" s="669"/>
      <c r="FTP1" s="669"/>
      <c r="FTQ1" s="669"/>
      <c r="FTR1" s="669"/>
      <c r="FTS1" s="670"/>
      <c r="FTT1" s="669"/>
      <c r="FTU1" s="669"/>
      <c r="FTV1" s="669"/>
      <c r="FTW1" s="671"/>
      <c r="FTX1" s="550"/>
      <c r="FTY1" s="551"/>
      <c r="FTZ1" s="669"/>
      <c r="FUA1" s="669"/>
      <c r="FUB1" s="669"/>
      <c r="FUC1" s="669"/>
      <c r="FUD1" s="669"/>
      <c r="FUE1" s="669"/>
      <c r="FUF1" s="669"/>
      <c r="FUG1" s="669"/>
      <c r="FUH1" s="669"/>
      <c r="FUI1" s="669"/>
      <c r="FUJ1" s="669"/>
      <c r="FUK1" s="669"/>
      <c r="FUL1" s="669"/>
      <c r="FUM1" s="669"/>
      <c r="FUN1" s="670"/>
      <c r="FUO1" s="669"/>
      <c r="FUP1" s="669"/>
      <c r="FUQ1" s="669"/>
      <c r="FUR1" s="671"/>
      <c r="FUS1" s="550"/>
      <c r="FUT1" s="551"/>
      <c r="FUU1" s="669"/>
      <c r="FUV1" s="669"/>
      <c r="FUW1" s="669"/>
      <c r="FUX1" s="669"/>
      <c r="FUY1" s="669"/>
      <c r="FUZ1" s="669"/>
      <c r="FVA1" s="669"/>
      <c r="FVB1" s="669"/>
      <c r="FVC1" s="669"/>
      <c r="FVD1" s="669"/>
      <c r="FVE1" s="669"/>
      <c r="FVF1" s="669"/>
      <c r="FVG1" s="669"/>
      <c r="FVH1" s="669"/>
      <c r="FVI1" s="670"/>
      <c r="FVJ1" s="669"/>
      <c r="FVK1" s="669"/>
      <c r="FVL1" s="669"/>
      <c r="FVM1" s="671"/>
      <c r="FVN1" s="550"/>
      <c r="FVO1" s="551"/>
      <c r="FVP1" s="669"/>
      <c r="FVQ1" s="669"/>
      <c r="FVR1" s="669"/>
      <c r="FVS1" s="669"/>
      <c r="FVT1" s="669"/>
      <c r="FVU1" s="669"/>
      <c r="FVV1" s="669"/>
      <c r="FVW1" s="669"/>
      <c r="FVX1" s="669"/>
      <c r="FVY1" s="669"/>
      <c r="FVZ1" s="669"/>
      <c r="FWA1" s="669"/>
      <c r="FWB1" s="669"/>
      <c r="FWC1" s="669"/>
      <c r="FWD1" s="670"/>
      <c r="FWE1" s="669"/>
      <c r="FWF1" s="669"/>
      <c r="FWG1" s="669"/>
      <c r="FWH1" s="671"/>
      <c r="FWI1" s="550"/>
      <c r="FWJ1" s="551"/>
      <c r="FWK1" s="669"/>
      <c r="FWL1" s="669"/>
      <c r="FWM1" s="669"/>
      <c r="FWN1" s="669"/>
      <c r="FWO1" s="669"/>
      <c r="FWP1" s="669"/>
      <c r="FWQ1" s="669"/>
      <c r="FWR1" s="669"/>
      <c r="FWS1" s="669"/>
      <c r="FWT1" s="669"/>
      <c r="FWU1" s="669"/>
      <c r="FWV1" s="669"/>
      <c r="FWW1" s="669"/>
      <c r="FWX1" s="669"/>
      <c r="FWY1" s="670"/>
      <c r="FWZ1" s="669"/>
      <c r="FXA1" s="669"/>
      <c r="FXB1" s="669"/>
      <c r="FXC1" s="671"/>
      <c r="FXD1" s="550"/>
      <c r="FXE1" s="551"/>
      <c r="FXF1" s="669"/>
      <c r="FXG1" s="669"/>
      <c r="FXH1" s="669"/>
      <c r="FXI1" s="669"/>
      <c r="FXJ1" s="669"/>
      <c r="FXK1" s="669"/>
      <c r="FXL1" s="669"/>
      <c r="FXM1" s="669"/>
      <c r="FXN1" s="669"/>
      <c r="FXO1" s="669"/>
      <c r="FXP1" s="669"/>
      <c r="FXQ1" s="669"/>
      <c r="FXR1" s="669"/>
      <c r="FXS1" s="669"/>
      <c r="FXT1" s="670"/>
      <c r="FXU1" s="669"/>
      <c r="FXV1" s="669"/>
      <c r="FXW1" s="669"/>
      <c r="FXX1" s="671"/>
      <c r="FXY1" s="550"/>
      <c r="FXZ1" s="551"/>
      <c r="FYA1" s="669"/>
      <c r="FYB1" s="669"/>
      <c r="FYC1" s="669"/>
      <c r="FYD1" s="669"/>
      <c r="FYE1" s="669"/>
      <c r="FYF1" s="669"/>
      <c r="FYG1" s="669"/>
      <c r="FYH1" s="669"/>
      <c r="FYI1" s="669"/>
      <c r="FYJ1" s="669"/>
      <c r="FYK1" s="669"/>
      <c r="FYL1" s="669"/>
      <c r="FYM1" s="669"/>
      <c r="FYN1" s="669"/>
      <c r="FYO1" s="670"/>
      <c r="FYP1" s="669"/>
      <c r="FYQ1" s="669"/>
      <c r="FYR1" s="669"/>
      <c r="FYS1" s="671"/>
      <c r="FYT1" s="550"/>
      <c r="FYU1" s="551"/>
      <c r="FYV1" s="669"/>
      <c r="FYW1" s="669"/>
      <c r="FYX1" s="669"/>
      <c r="FYY1" s="669"/>
      <c r="FYZ1" s="669"/>
      <c r="FZA1" s="669"/>
      <c r="FZB1" s="669"/>
      <c r="FZC1" s="669"/>
      <c r="FZD1" s="669"/>
      <c r="FZE1" s="669"/>
      <c r="FZF1" s="669"/>
      <c r="FZG1" s="669"/>
      <c r="FZH1" s="669"/>
      <c r="FZI1" s="669"/>
      <c r="FZJ1" s="670"/>
      <c r="FZK1" s="669"/>
      <c r="FZL1" s="669"/>
      <c r="FZM1" s="669"/>
      <c r="FZN1" s="671"/>
      <c r="FZO1" s="550"/>
      <c r="FZP1" s="551"/>
      <c r="FZQ1" s="669"/>
      <c r="FZR1" s="669"/>
      <c r="FZS1" s="669"/>
      <c r="FZT1" s="669"/>
      <c r="FZU1" s="669"/>
      <c r="FZV1" s="669"/>
      <c r="FZW1" s="669"/>
      <c r="FZX1" s="669"/>
      <c r="FZY1" s="669"/>
      <c r="FZZ1" s="669"/>
      <c r="GAA1" s="669"/>
      <c r="GAB1" s="669"/>
      <c r="GAC1" s="669"/>
      <c r="GAD1" s="669"/>
      <c r="GAE1" s="670"/>
      <c r="GAF1" s="669"/>
      <c r="GAG1" s="669"/>
      <c r="GAH1" s="669"/>
      <c r="GAI1" s="671"/>
      <c r="GAJ1" s="550"/>
      <c r="GAK1" s="551"/>
      <c r="GAL1" s="669"/>
      <c r="GAM1" s="669"/>
      <c r="GAN1" s="669"/>
      <c r="GAO1" s="669"/>
      <c r="GAP1" s="669"/>
      <c r="GAQ1" s="669"/>
      <c r="GAR1" s="669"/>
      <c r="GAS1" s="669"/>
      <c r="GAT1" s="669"/>
      <c r="GAU1" s="669"/>
      <c r="GAV1" s="669"/>
      <c r="GAW1" s="669"/>
      <c r="GAX1" s="669"/>
      <c r="GAY1" s="669"/>
      <c r="GAZ1" s="670"/>
      <c r="GBA1" s="669"/>
      <c r="GBB1" s="669"/>
      <c r="GBC1" s="669"/>
      <c r="GBD1" s="671"/>
      <c r="GBE1" s="550"/>
      <c r="GBF1" s="551"/>
      <c r="GBG1" s="669"/>
      <c r="GBH1" s="669"/>
      <c r="GBI1" s="669"/>
      <c r="GBJ1" s="669"/>
      <c r="GBK1" s="669"/>
      <c r="GBL1" s="669"/>
      <c r="GBM1" s="669"/>
      <c r="GBN1" s="669"/>
      <c r="GBO1" s="669"/>
      <c r="GBP1" s="669"/>
      <c r="GBQ1" s="669"/>
      <c r="GBR1" s="669"/>
      <c r="GBS1" s="669"/>
      <c r="GBT1" s="669"/>
      <c r="GBU1" s="670"/>
      <c r="GBV1" s="669"/>
      <c r="GBW1" s="669"/>
      <c r="GBX1" s="669"/>
      <c r="GBY1" s="671"/>
      <c r="GBZ1" s="550"/>
      <c r="GCA1" s="551"/>
      <c r="GCB1" s="669"/>
      <c r="GCC1" s="669"/>
      <c r="GCD1" s="669"/>
      <c r="GCE1" s="669"/>
      <c r="GCF1" s="669"/>
      <c r="GCG1" s="669"/>
      <c r="GCH1" s="669"/>
      <c r="GCI1" s="669"/>
      <c r="GCJ1" s="669"/>
      <c r="GCK1" s="669"/>
      <c r="GCL1" s="669"/>
      <c r="GCM1" s="669"/>
      <c r="GCN1" s="669"/>
      <c r="GCO1" s="669"/>
      <c r="GCP1" s="670"/>
      <c r="GCQ1" s="669"/>
      <c r="GCR1" s="669"/>
      <c r="GCS1" s="669"/>
      <c r="GCT1" s="671"/>
      <c r="GCU1" s="550"/>
      <c r="GCV1" s="551"/>
      <c r="GCW1" s="669"/>
      <c r="GCX1" s="669"/>
      <c r="GCY1" s="669"/>
      <c r="GCZ1" s="669"/>
      <c r="GDA1" s="669"/>
      <c r="GDB1" s="669"/>
      <c r="GDC1" s="669"/>
      <c r="GDD1" s="669"/>
      <c r="GDE1" s="669"/>
      <c r="GDF1" s="669"/>
      <c r="GDG1" s="669"/>
      <c r="GDH1" s="669"/>
      <c r="GDI1" s="669"/>
      <c r="GDJ1" s="669"/>
      <c r="GDK1" s="670"/>
      <c r="GDL1" s="669"/>
      <c r="GDM1" s="669"/>
      <c r="GDN1" s="669"/>
      <c r="GDO1" s="671"/>
      <c r="GDP1" s="550"/>
      <c r="GDQ1" s="551"/>
      <c r="GDR1" s="669"/>
      <c r="GDS1" s="669"/>
      <c r="GDT1" s="669"/>
      <c r="GDU1" s="669"/>
      <c r="GDV1" s="669"/>
      <c r="GDW1" s="669"/>
      <c r="GDX1" s="669"/>
      <c r="GDY1" s="669"/>
      <c r="GDZ1" s="669"/>
      <c r="GEA1" s="669"/>
      <c r="GEB1" s="669"/>
      <c r="GEC1" s="669"/>
      <c r="GED1" s="669"/>
      <c r="GEE1" s="669"/>
      <c r="GEF1" s="670"/>
      <c r="GEG1" s="669"/>
      <c r="GEH1" s="669"/>
      <c r="GEI1" s="669"/>
      <c r="GEJ1" s="671"/>
      <c r="GEK1" s="550"/>
      <c r="GEL1" s="551"/>
      <c r="GEM1" s="669"/>
      <c r="GEN1" s="669"/>
      <c r="GEO1" s="669"/>
      <c r="GEP1" s="669"/>
      <c r="GEQ1" s="669"/>
      <c r="GER1" s="669"/>
      <c r="GES1" s="669"/>
      <c r="GET1" s="669"/>
      <c r="GEU1" s="669"/>
      <c r="GEV1" s="669"/>
      <c r="GEW1" s="669"/>
      <c r="GEX1" s="669"/>
      <c r="GEY1" s="669"/>
      <c r="GEZ1" s="669"/>
      <c r="GFA1" s="670"/>
      <c r="GFB1" s="669"/>
      <c r="GFC1" s="669"/>
      <c r="GFD1" s="669"/>
      <c r="GFE1" s="671"/>
      <c r="GFF1" s="550"/>
      <c r="GFG1" s="551"/>
      <c r="GFH1" s="669"/>
      <c r="GFI1" s="669"/>
      <c r="GFJ1" s="669"/>
      <c r="GFK1" s="669"/>
      <c r="GFL1" s="669"/>
      <c r="GFM1" s="669"/>
      <c r="GFN1" s="669"/>
      <c r="GFO1" s="669"/>
      <c r="GFP1" s="669"/>
      <c r="GFQ1" s="669"/>
      <c r="GFR1" s="669"/>
      <c r="GFS1" s="669"/>
      <c r="GFT1" s="669"/>
      <c r="GFU1" s="669"/>
      <c r="GFV1" s="670"/>
      <c r="GFW1" s="669"/>
      <c r="GFX1" s="669"/>
      <c r="GFY1" s="669"/>
      <c r="GFZ1" s="671"/>
      <c r="GGA1" s="550"/>
      <c r="GGB1" s="551"/>
      <c r="GGC1" s="669"/>
      <c r="GGD1" s="669"/>
      <c r="GGE1" s="669"/>
      <c r="GGF1" s="669"/>
      <c r="GGG1" s="669"/>
      <c r="GGH1" s="669"/>
      <c r="GGI1" s="669"/>
      <c r="GGJ1" s="669"/>
      <c r="GGK1" s="669"/>
      <c r="GGL1" s="669"/>
      <c r="GGM1" s="669"/>
      <c r="GGN1" s="669"/>
      <c r="GGO1" s="669"/>
      <c r="GGP1" s="669"/>
      <c r="GGQ1" s="670"/>
      <c r="GGR1" s="669"/>
      <c r="GGS1" s="669"/>
      <c r="GGT1" s="669"/>
      <c r="GGU1" s="671"/>
      <c r="GGV1" s="550"/>
      <c r="GGW1" s="551"/>
      <c r="GGX1" s="669"/>
      <c r="GGY1" s="669"/>
      <c r="GGZ1" s="669"/>
      <c r="GHA1" s="669"/>
      <c r="GHB1" s="669"/>
      <c r="GHC1" s="669"/>
      <c r="GHD1" s="669"/>
      <c r="GHE1" s="669"/>
      <c r="GHF1" s="669"/>
      <c r="GHG1" s="669"/>
      <c r="GHH1" s="669"/>
      <c r="GHI1" s="669"/>
      <c r="GHJ1" s="669"/>
      <c r="GHK1" s="669"/>
      <c r="GHL1" s="670"/>
      <c r="GHM1" s="669"/>
      <c r="GHN1" s="669"/>
      <c r="GHO1" s="669"/>
      <c r="GHP1" s="671"/>
      <c r="GHQ1" s="550"/>
      <c r="GHR1" s="551"/>
      <c r="GHS1" s="669"/>
      <c r="GHT1" s="669"/>
      <c r="GHU1" s="669"/>
      <c r="GHV1" s="669"/>
      <c r="GHW1" s="669"/>
      <c r="GHX1" s="669"/>
      <c r="GHY1" s="669"/>
      <c r="GHZ1" s="669"/>
      <c r="GIA1" s="669"/>
      <c r="GIB1" s="669"/>
      <c r="GIC1" s="669"/>
      <c r="GID1" s="669"/>
      <c r="GIE1" s="669"/>
      <c r="GIF1" s="669"/>
      <c r="GIG1" s="670"/>
      <c r="GIH1" s="669"/>
      <c r="GII1" s="669"/>
      <c r="GIJ1" s="669"/>
      <c r="GIK1" s="671"/>
      <c r="GIL1" s="550"/>
      <c r="GIM1" s="551"/>
      <c r="GIN1" s="669"/>
      <c r="GIO1" s="669"/>
      <c r="GIP1" s="669"/>
      <c r="GIQ1" s="669"/>
      <c r="GIR1" s="669"/>
      <c r="GIS1" s="669"/>
      <c r="GIT1" s="669"/>
      <c r="GIU1" s="669"/>
      <c r="GIV1" s="669"/>
      <c r="GIW1" s="669"/>
      <c r="GIX1" s="669"/>
      <c r="GIY1" s="669"/>
      <c r="GIZ1" s="669"/>
      <c r="GJA1" s="669"/>
      <c r="GJB1" s="670"/>
      <c r="GJC1" s="669"/>
      <c r="GJD1" s="669"/>
      <c r="GJE1" s="669"/>
      <c r="GJF1" s="671"/>
      <c r="GJG1" s="550"/>
      <c r="GJH1" s="551"/>
      <c r="GJI1" s="669"/>
      <c r="GJJ1" s="669"/>
      <c r="GJK1" s="669"/>
      <c r="GJL1" s="669"/>
      <c r="GJM1" s="669"/>
      <c r="GJN1" s="669"/>
      <c r="GJO1" s="669"/>
      <c r="GJP1" s="669"/>
      <c r="GJQ1" s="669"/>
      <c r="GJR1" s="669"/>
      <c r="GJS1" s="669"/>
      <c r="GJT1" s="669"/>
      <c r="GJU1" s="669"/>
      <c r="GJV1" s="669"/>
      <c r="GJW1" s="670"/>
      <c r="GJX1" s="669"/>
      <c r="GJY1" s="669"/>
      <c r="GJZ1" s="669"/>
      <c r="GKA1" s="671"/>
      <c r="GKB1" s="550"/>
      <c r="GKC1" s="551"/>
      <c r="GKD1" s="669"/>
      <c r="GKE1" s="669"/>
      <c r="GKF1" s="669"/>
      <c r="GKG1" s="669"/>
      <c r="GKH1" s="669"/>
      <c r="GKI1" s="669"/>
      <c r="GKJ1" s="669"/>
      <c r="GKK1" s="669"/>
      <c r="GKL1" s="669"/>
      <c r="GKM1" s="669"/>
      <c r="GKN1" s="669"/>
      <c r="GKO1" s="669"/>
      <c r="GKP1" s="669"/>
      <c r="GKQ1" s="669"/>
      <c r="GKR1" s="670"/>
      <c r="GKS1" s="669"/>
      <c r="GKT1" s="669"/>
      <c r="GKU1" s="669"/>
      <c r="GKV1" s="671"/>
      <c r="GKW1" s="550"/>
      <c r="GKX1" s="551"/>
      <c r="GKY1" s="669"/>
      <c r="GKZ1" s="669"/>
      <c r="GLA1" s="669"/>
      <c r="GLB1" s="669"/>
      <c r="GLC1" s="669"/>
      <c r="GLD1" s="669"/>
      <c r="GLE1" s="669"/>
      <c r="GLF1" s="669"/>
      <c r="GLG1" s="669"/>
      <c r="GLH1" s="669"/>
      <c r="GLI1" s="669"/>
      <c r="GLJ1" s="669"/>
      <c r="GLK1" s="669"/>
      <c r="GLL1" s="669"/>
      <c r="GLM1" s="670"/>
      <c r="GLN1" s="669"/>
      <c r="GLO1" s="669"/>
      <c r="GLP1" s="669"/>
      <c r="GLQ1" s="671"/>
      <c r="GLR1" s="550"/>
      <c r="GLS1" s="551"/>
      <c r="GLT1" s="669"/>
      <c r="GLU1" s="669"/>
      <c r="GLV1" s="669"/>
      <c r="GLW1" s="669"/>
      <c r="GLX1" s="669"/>
      <c r="GLY1" s="669"/>
      <c r="GLZ1" s="669"/>
      <c r="GMA1" s="669"/>
      <c r="GMB1" s="669"/>
      <c r="GMC1" s="669"/>
      <c r="GMD1" s="669"/>
      <c r="GME1" s="669"/>
      <c r="GMF1" s="669"/>
      <c r="GMG1" s="669"/>
      <c r="GMH1" s="670"/>
      <c r="GMI1" s="669"/>
      <c r="GMJ1" s="669"/>
      <c r="GMK1" s="669"/>
      <c r="GML1" s="671"/>
      <c r="GMM1" s="550"/>
      <c r="GMN1" s="551"/>
      <c r="GMO1" s="669"/>
      <c r="GMP1" s="669"/>
      <c r="GMQ1" s="669"/>
      <c r="GMR1" s="669"/>
      <c r="GMS1" s="669"/>
      <c r="GMT1" s="669"/>
      <c r="GMU1" s="669"/>
      <c r="GMV1" s="669"/>
      <c r="GMW1" s="669"/>
      <c r="GMX1" s="669"/>
      <c r="GMY1" s="669"/>
      <c r="GMZ1" s="669"/>
      <c r="GNA1" s="669"/>
      <c r="GNB1" s="669"/>
      <c r="GNC1" s="670"/>
      <c r="GND1" s="669"/>
      <c r="GNE1" s="669"/>
      <c r="GNF1" s="669"/>
      <c r="GNG1" s="671"/>
      <c r="GNH1" s="550"/>
      <c r="GNI1" s="551"/>
      <c r="GNJ1" s="669"/>
      <c r="GNK1" s="669"/>
      <c r="GNL1" s="669"/>
      <c r="GNM1" s="669"/>
      <c r="GNN1" s="669"/>
      <c r="GNO1" s="669"/>
      <c r="GNP1" s="669"/>
      <c r="GNQ1" s="669"/>
      <c r="GNR1" s="669"/>
      <c r="GNS1" s="669"/>
      <c r="GNT1" s="669"/>
      <c r="GNU1" s="669"/>
      <c r="GNV1" s="669"/>
      <c r="GNW1" s="669"/>
      <c r="GNX1" s="670"/>
      <c r="GNY1" s="669"/>
      <c r="GNZ1" s="669"/>
      <c r="GOA1" s="669"/>
      <c r="GOB1" s="671"/>
      <c r="GOC1" s="550"/>
      <c r="GOD1" s="551"/>
      <c r="GOE1" s="669"/>
      <c r="GOF1" s="669"/>
      <c r="GOG1" s="669"/>
      <c r="GOH1" s="669"/>
      <c r="GOI1" s="669"/>
      <c r="GOJ1" s="669"/>
      <c r="GOK1" s="669"/>
      <c r="GOL1" s="669"/>
      <c r="GOM1" s="669"/>
      <c r="GON1" s="669"/>
      <c r="GOO1" s="669"/>
      <c r="GOP1" s="669"/>
      <c r="GOQ1" s="669"/>
      <c r="GOR1" s="669"/>
      <c r="GOS1" s="670"/>
      <c r="GOT1" s="669"/>
      <c r="GOU1" s="669"/>
      <c r="GOV1" s="669"/>
      <c r="GOW1" s="671"/>
      <c r="GOX1" s="550"/>
      <c r="GOY1" s="551"/>
      <c r="GOZ1" s="669"/>
      <c r="GPA1" s="669"/>
      <c r="GPB1" s="669"/>
      <c r="GPC1" s="669"/>
      <c r="GPD1" s="669"/>
      <c r="GPE1" s="669"/>
      <c r="GPF1" s="669"/>
      <c r="GPG1" s="669"/>
      <c r="GPH1" s="669"/>
      <c r="GPI1" s="669"/>
      <c r="GPJ1" s="669"/>
      <c r="GPK1" s="669"/>
      <c r="GPL1" s="669"/>
      <c r="GPM1" s="669"/>
      <c r="GPN1" s="670"/>
      <c r="GPO1" s="669"/>
      <c r="GPP1" s="669"/>
      <c r="GPQ1" s="669"/>
      <c r="GPR1" s="671"/>
      <c r="GPS1" s="550"/>
      <c r="GPT1" s="551"/>
      <c r="GPU1" s="669"/>
      <c r="GPV1" s="669"/>
      <c r="GPW1" s="669"/>
      <c r="GPX1" s="669"/>
      <c r="GPY1" s="669"/>
      <c r="GPZ1" s="669"/>
      <c r="GQA1" s="669"/>
      <c r="GQB1" s="669"/>
      <c r="GQC1" s="669"/>
      <c r="GQD1" s="669"/>
      <c r="GQE1" s="669"/>
      <c r="GQF1" s="669"/>
      <c r="GQG1" s="669"/>
      <c r="GQH1" s="669"/>
      <c r="GQI1" s="670"/>
      <c r="GQJ1" s="669"/>
      <c r="GQK1" s="669"/>
      <c r="GQL1" s="669"/>
      <c r="GQM1" s="671"/>
      <c r="GQN1" s="550"/>
      <c r="GQO1" s="551"/>
      <c r="GQP1" s="669"/>
      <c r="GQQ1" s="669"/>
      <c r="GQR1" s="669"/>
      <c r="GQS1" s="669"/>
      <c r="GQT1" s="669"/>
      <c r="GQU1" s="669"/>
      <c r="GQV1" s="669"/>
      <c r="GQW1" s="669"/>
      <c r="GQX1" s="669"/>
      <c r="GQY1" s="669"/>
      <c r="GQZ1" s="669"/>
      <c r="GRA1" s="669"/>
      <c r="GRB1" s="669"/>
      <c r="GRC1" s="669"/>
      <c r="GRD1" s="670"/>
      <c r="GRE1" s="669"/>
      <c r="GRF1" s="669"/>
      <c r="GRG1" s="669"/>
      <c r="GRH1" s="671"/>
      <c r="GRI1" s="550"/>
      <c r="GRJ1" s="551"/>
      <c r="GRK1" s="669"/>
      <c r="GRL1" s="669"/>
      <c r="GRM1" s="669"/>
      <c r="GRN1" s="669"/>
      <c r="GRO1" s="669"/>
      <c r="GRP1" s="669"/>
      <c r="GRQ1" s="669"/>
      <c r="GRR1" s="669"/>
      <c r="GRS1" s="669"/>
      <c r="GRT1" s="669"/>
      <c r="GRU1" s="669"/>
      <c r="GRV1" s="669"/>
      <c r="GRW1" s="669"/>
      <c r="GRX1" s="669"/>
      <c r="GRY1" s="670"/>
      <c r="GRZ1" s="669"/>
      <c r="GSA1" s="669"/>
      <c r="GSB1" s="669"/>
      <c r="GSC1" s="671"/>
      <c r="GSD1" s="550"/>
      <c r="GSE1" s="551"/>
      <c r="GSF1" s="669"/>
      <c r="GSG1" s="669"/>
      <c r="GSH1" s="669"/>
      <c r="GSI1" s="669"/>
      <c r="GSJ1" s="669"/>
      <c r="GSK1" s="669"/>
      <c r="GSL1" s="669"/>
      <c r="GSM1" s="669"/>
      <c r="GSN1" s="669"/>
      <c r="GSO1" s="669"/>
      <c r="GSP1" s="669"/>
      <c r="GSQ1" s="669"/>
      <c r="GSR1" s="669"/>
      <c r="GSS1" s="669"/>
      <c r="GST1" s="670"/>
      <c r="GSU1" s="669"/>
      <c r="GSV1" s="669"/>
      <c r="GSW1" s="669"/>
      <c r="GSX1" s="671"/>
      <c r="GSY1" s="550"/>
      <c r="GSZ1" s="551"/>
      <c r="GTA1" s="669"/>
      <c r="GTB1" s="669"/>
      <c r="GTC1" s="669"/>
      <c r="GTD1" s="669"/>
      <c r="GTE1" s="669"/>
      <c r="GTF1" s="669"/>
      <c r="GTG1" s="669"/>
      <c r="GTH1" s="669"/>
      <c r="GTI1" s="669"/>
      <c r="GTJ1" s="669"/>
      <c r="GTK1" s="669"/>
      <c r="GTL1" s="669"/>
      <c r="GTM1" s="669"/>
      <c r="GTN1" s="669"/>
      <c r="GTO1" s="670"/>
      <c r="GTP1" s="669"/>
      <c r="GTQ1" s="669"/>
      <c r="GTR1" s="669"/>
      <c r="GTS1" s="671"/>
      <c r="GTT1" s="550"/>
      <c r="GTU1" s="551"/>
      <c r="GTV1" s="669"/>
      <c r="GTW1" s="669"/>
      <c r="GTX1" s="669"/>
      <c r="GTY1" s="669"/>
      <c r="GTZ1" s="669"/>
      <c r="GUA1" s="669"/>
      <c r="GUB1" s="669"/>
      <c r="GUC1" s="669"/>
      <c r="GUD1" s="669"/>
      <c r="GUE1" s="669"/>
      <c r="GUF1" s="669"/>
      <c r="GUG1" s="669"/>
      <c r="GUH1" s="669"/>
      <c r="GUI1" s="669"/>
      <c r="GUJ1" s="670"/>
      <c r="GUK1" s="669"/>
      <c r="GUL1" s="669"/>
      <c r="GUM1" s="669"/>
      <c r="GUN1" s="671"/>
      <c r="GUO1" s="550"/>
      <c r="GUP1" s="551"/>
      <c r="GUQ1" s="669"/>
      <c r="GUR1" s="669"/>
      <c r="GUS1" s="669"/>
      <c r="GUT1" s="669"/>
      <c r="GUU1" s="669"/>
      <c r="GUV1" s="669"/>
      <c r="GUW1" s="669"/>
      <c r="GUX1" s="669"/>
      <c r="GUY1" s="669"/>
      <c r="GUZ1" s="669"/>
      <c r="GVA1" s="669"/>
      <c r="GVB1" s="669"/>
      <c r="GVC1" s="669"/>
      <c r="GVD1" s="669"/>
      <c r="GVE1" s="670"/>
      <c r="GVF1" s="669"/>
      <c r="GVG1" s="669"/>
      <c r="GVH1" s="669"/>
      <c r="GVI1" s="671"/>
      <c r="GVJ1" s="550"/>
      <c r="GVK1" s="551"/>
      <c r="GVL1" s="669"/>
      <c r="GVM1" s="669"/>
      <c r="GVN1" s="669"/>
      <c r="GVO1" s="669"/>
      <c r="GVP1" s="669"/>
      <c r="GVQ1" s="669"/>
      <c r="GVR1" s="669"/>
      <c r="GVS1" s="669"/>
      <c r="GVT1" s="669"/>
      <c r="GVU1" s="669"/>
      <c r="GVV1" s="669"/>
      <c r="GVW1" s="669"/>
      <c r="GVX1" s="669"/>
      <c r="GVY1" s="669"/>
      <c r="GVZ1" s="670"/>
      <c r="GWA1" s="669"/>
      <c r="GWB1" s="669"/>
      <c r="GWC1" s="669"/>
      <c r="GWD1" s="671"/>
      <c r="GWE1" s="550"/>
      <c r="GWF1" s="551"/>
      <c r="GWG1" s="669"/>
      <c r="GWH1" s="669"/>
      <c r="GWI1" s="669"/>
      <c r="GWJ1" s="669"/>
      <c r="GWK1" s="669"/>
      <c r="GWL1" s="669"/>
      <c r="GWM1" s="669"/>
      <c r="GWN1" s="669"/>
      <c r="GWO1" s="669"/>
      <c r="GWP1" s="669"/>
      <c r="GWQ1" s="669"/>
      <c r="GWR1" s="669"/>
      <c r="GWS1" s="669"/>
      <c r="GWT1" s="669"/>
      <c r="GWU1" s="670"/>
      <c r="GWV1" s="669"/>
      <c r="GWW1" s="669"/>
      <c r="GWX1" s="669"/>
      <c r="GWY1" s="671"/>
      <c r="GWZ1" s="550"/>
      <c r="GXA1" s="551"/>
      <c r="GXB1" s="669"/>
      <c r="GXC1" s="669"/>
      <c r="GXD1" s="669"/>
      <c r="GXE1" s="669"/>
      <c r="GXF1" s="669"/>
      <c r="GXG1" s="669"/>
      <c r="GXH1" s="669"/>
      <c r="GXI1" s="669"/>
      <c r="GXJ1" s="669"/>
      <c r="GXK1" s="669"/>
      <c r="GXL1" s="669"/>
      <c r="GXM1" s="669"/>
      <c r="GXN1" s="669"/>
      <c r="GXO1" s="669"/>
      <c r="GXP1" s="670"/>
      <c r="GXQ1" s="669"/>
      <c r="GXR1" s="669"/>
      <c r="GXS1" s="669"/>
      <c r="GXT1" s="671"/>
      <c r="GXU1" s="550"/>
      <c r="GXV1" s="551"/>
      <c r="GXW1" s="669"/>
      <c r="GXX1" s="669"/>
      <c r="GXY1" s="669"/>
      <c r="GXZ1" s="669"/>
      <c r="GYA1" s="669"/>
      <c r="GYB1" s="669"/>
      <c r="GYC1" s="669"/>
      <c r="GYD1" s="669"/>
      <c r="GYE1" s="669"/>
      <c r="GYF1" s="669"/>
      <c r="GYG1" s="669"/>
      <c r="GYH1" s="669"/>
      <c r="GYI1" s="669"/>
      <c r="GYJ1" s="669"/>
      <c r="GYK1" s="670"/>
      <c r="GYL1" s="669"/>
      <c r="GYM1" s="669"/>
      <c r="GYN1" s="669"/>
      <c r="GYO1" s="671"/>
      <c r="GYP1" s="550"/>
      <c r="GYQ1" s="551"/>
      <c r="GYR1" s="669"/>
      <c r="GYS1" s="669"/>
      <c r="GYT1" s="669"/>
      <c r="GYU1" s="669"/>
      <c r="GYV1" s="669"/>
      <c r="GYW1" s="669"/>
      <c r="GYX1" s="669"/>
      <c r="GYY1" s="669"/>
      <c r="GYZ1" s="669"/>
      <c r="GZA1" s="669"/>
      <c r="GZB1" s="669"/>
      <c r="GZC1" s="669"/>
      <c r="GZD1" s="669"/>
      <c r="GZE1" s="669"/>
      <c r="GZF1" s="670"/>
      <c r="GZG1" s="669"/>
      <c r="GZH1" s="669"/>
      <c r="GZI1" s="669"/>
      <c r="GZJ1" s="671"/>
      <c r="GZK1" s="550"/>
      <c r="GZL1" s="551"/>
      <c r="GZM1" s="669"/>
      <c r="GZN1" s="669"/>
      <c r="GZO1" s="669"/>
      <c r="GZP1" s="669"/>
      <c r="GZQ1" s="669"/>
      <c r="GZR1" s="669"/>
      <c r="GZS1" s="669"/>
      <c r="GZT1" s="669"/>
      <c r="GZU1" s="669"/>
      <c r="GZV1" s="669"/>
      <c r="GZW1" s="669"/>
      <c r="GZX1" s="669"/>
      <c r="GZY1" s="669"/>
      <c r="GZZ1" s="669"/>
      <c r="HAA1" s="670"/>
      <c r="HAB1" s="669"/>
      <c r="HAC1" s="669"/>
      <c r="HAD1" s="669"/>
      <c r="HAE1" s="671"/>
      <c r="HAF1" s="550"/>
      <c r="HAG1" s="551"/>
      <c r="HAH1" s="669"/>
      <c r="HAI1" s="669"/>
      <c r="HAJ1" s="669"/>
      <c r="HAK1" s="669"/>
      <c r="HAL1" s="669"/>
      <c r="HAM1" s="669"/>
      <c r="HAN1" s="669"/>
      <c r="HAO1" s="669"/>
      <c r="HAP1" s="669"/>
      <c r="HAQ1" s="669"/>
      <c r="HAR1" s="669"/>
      <c r="HAS1" s="669"/>
      <c r="HAT1" s="669"/>
      <c r="HAU1" s="669"/>
      <c r="HAV1" s="670"/>
      <c r="HAW1" s="669"/>
      <c r="HAX1" s="669"/>
      <c r="HAY1" s="669"/>
      <c r="HAZ1" s="671"/>
      <c r="HBA1" s="550"/>
      <c r="HBB1" s="551"/>
      <c r="HBC1" s="669"/>
      <c r="HBD1" s="669"/>
      <c r="HBE1" s="669"/>
      <c r="HBF1" s="669"/>
      <c r="HBG1" s="669"/>
      <c r="HBH1" s="669"/>
      <c r="HBI1" s="669"/>
      <c r="HBJ1" s="669"/>
      <c r="HBK1" s="669"/>
      <c r="HBL1" s="669"/>
      <c r="HBM1" s="669"/>
      <c r="HBN1" s="669"/>
      <c r="HBO1" s="669"/>
      <c r="HBP1" s="669"/>
      <c r="HBQ1" s="670"/>
      <c r="HBR1" s="669"/>
      <c r="HBS1" s="669"/>
      <c r="HBT1" s="669"/>
      <c r="HBU1" s="671"/>
      <c r="HBV1" s="550"/>
      <c r="HBW1" s="551"/>
      <c r="HBX1" s="669"/>
      <c r="HBY1" s="669"/>
      <c r="HBZ1" s="669"/>
      <c r="HCA1" s="669"/>
      <c r="HCB1" s="669"/>
      <c r="HCC1" s="669"/>
      <c r="HCD1" s="669"/>
      <c r="HCE1" s="669"/>
      <c r="HCF1" s="669"/>
      <c r="HCG1" s="669"/>
      <c r="HCH1" s="669"/>
      <c r="HCI1" s="669"/>
      <c r="HCJ1" s="669"/>
      <c r="HCK1" s="669"/>
      <c r="HCL1" s="670"/>
      <c r="HCM1" s="669"/>
      <c r="HCN1" s="669"/>
      <c r="HCO1" s="669"/>
      <c r="HCP1" s="671"/>
      <c r="HCQ1" s="550"/>
      <c r="HCR1" s="551"/>
      <c r="HCS1" s="669"/>
      <c r="HCT1" s="669"/>
      <c r="HCU1" s="669"/>
      <c r="HCV1" s="669"/>
      <c r="HCW1" s="669"/>
      <c r="HCX1" s="669"/>
      <c r="HCY1" s="669"/>
      <c r="HCZ1" s="669"/>
      <c r="HDA1" s="669"/>
      <c r="HDB1" s="669"/>
      <c r="HDC1" s="669"/>
      <c r="HDD1" s="669"/>
      <c r="HDE1" s="669"/>
      <c r="HDF1" s="669"/>
      <c r="HDG1" s="670"/>
      <c r="HDH1" s="669"/>
      <c r="HDI1" s="669"/>
      <c r="HDJ1" s="669"/>
      <c r="HDK1" s="671"/>
      <c r="HDL1" s="550"/>
      <c r="HDM1" s="551"/>
      <c r="HDN1" s="669"/>
      <c r="HDO1" s="669"/>
      <c r="HDP1" s="669"/>
      <c r="HDQ1" s="669"/>
      <c r="HDR1" s="669"/>
      <c r="HDS1" s="669"/>
      <c r="HDT1" s="669"/>
      <c r="HDU1" s="669"/>
      <c r="HDV1" s="669"/>
      <c r="HDW1" s="669"/>
      <c r="HDX1" s="669"/>
      <c r="HDY1" s="669"/>
      <c r="HDZ1" s="669"/>
      <c r="HEA1" s="669"/>
      <c r="HEB1" s="670"/>
      <c r="HEC1" s="669"/>
      <c r="HED1" s="669"/>
      <c r="HEE1" s="669"/>
      <c r="HEF1" s="671"/>
      <c r="HEG1" s="550"/>
      <c r="HEH1" s="551"/>
      <c r="HEI1" s="669"/>
      <c r="HEJ1" s="669"/>
      <c r="HEK1" s="669"/>
      <c r="HEL1" s="669"/>
      <c r="HEM1" s="669"/>
      <c r="HEN1" s="669"/>
      <c r="HEO1" s="669"/>
      <c r="HEP1" s="669"/>
      <c r="HEQ1" s="669"/>
      <c r="HER1" s="669"/>
      <c r="HES1" s="669"/>
      <c r="HET1" s="669"/>
      <c r="HEU1" s="669"/>
      <c r="HEV1" s="669"/>
      <c r="HEW1" s="670"/>
      <c r="HEX1" s="669"/>
      <c r="HEY1" s="669"/>
      <c r="HEZ1" s="669"/>
      <c r="HFA1" s="671"/>
      <c r="HFB1" s="550"/>
      <c r="HFC1" s="551"/>
      <c r="HFD1" s="669"/>
      <c r="HFE1" s="669"/>
      <c r="HFF1" s="669"/>
      <c r="HFG1" s="669"/>
      <c r="HFH1" s="669"/>
      <c r="HFI1" s="669"/>
      <c r="HFJ1" s="669"/>
      <c r="HFK1" s="669"/>
      <c r="HFL1" s="669"/>
      <c r="HFM1" s="669"/>
      <c r="HFN1" s="669"/>
      <c r="HFO1" s="669"/>
      <c r="HFP1" s="669"/>
      <c r="HFQ1" s="669"/>
      <c r="HFR1" s="670"/>
      <c r="HFS1" s="669"/>
      <c r="HFT1" s="669"/>
      <c r="HFU1" s="669"/>
      <c r="HFV1" s="671"/>
      <c r="HFW1" s="550"/>
      <c r="HFX1" s="551"/>
      <c r="HFY1" s="669"/>
      <c r="HFZ1" s="669"/>
      <c r="HGA1" s="669"/>
      <c r="HGB1" s="669"/>
      <c r="HGC1" s="669"/>
      <c r="HGD1" s="669"/>
      <c r="HGE1" s="669"/>
      <c r="HGF1" s="669"/>
      <c r="HGG1" s="669"/>
      <c r="HGH1" s="669"/>
      <c r="HGI1" s="669"/>
      <c r="HGJ1" s="669"/>
      <c r="HGK1" s="669"/>
      <c r="HGL1" s="669"/>
      <c r="HGM1" s="670"/>
      <c r="HGN1" s="669"/>
      <c r="HGO1" s="669"/>
      <c r="HGP1" s="669"/>
      <c r="HGQ1" s="671"/>
      <c r="HGR1" s="550"/>
      <c r="HGS1" s="551"/>
      <c r="HGT1" s="669"/>
      <c r="HGU1" s="669"/>
      <c r="HGV1" s="669"/>
      <c r="HGW1" s="669"/>
      <c r="HGX1" s="669"/>
      <c r="HGY1" s="669"/>
      <c r="HGZ1" s="669"/>
      <c r="HHA1" s="669"/>
      <c r="HHB1" s="669"/>
      <c r="HHC1" s="669"/>
      <c r="HHD1" s="669"/>
      <c r="HHE1" s="669"/>
      <c r="HHF1" s="669"/>
      <c r="HHG1" s="669"/>
      <c r="HHH1" s="670"/>
      <c r="HHI1" s="669"/>
      <c r="HHJ1" s="669"/>
      <c r="HHK1" s="669"/>
      <c r="HHL1" s="671"/>
      <c r="HHM1" s="550"/>
      <c r="HHN1" s="551"/>
      <c r="HHO1" s="669"/>
      <c r="HHP1" s="669"/>
      <c r="HHQ1" s="669"/>
      <c r="HHR1" s="669"/>
      <c r="HHS1" s="669"/>
      <c r="HHT1" s="669"/>
      <c r="HHU1" s="669"/>
      <c r="HHV1" s="669"/>
      <c r="HHW1" s="669"/>
      <c r="HHX1" s="669"/>
      <c r="HHY1" s="669"/>
      <c r="HHZ1" s="669"/>
      <c r="HIA1" s="669"/>
      <c r="HIB1" s="669"/>
      <c r="HIC1" s="670"/>
      <c r="HID1" s="669"/>
      <c r="HIE1" s="669"/>
      <c r="HIF1" s="669"/>
      <c r="HIG1" s="671"/>
      <c r="HIH1" s="550"/>
      <c r="HII1" s="551"/>
      <c r="HIJ1" s="669"/>
      <c r="HIK1" s="669"/>
      <c r="HIL1" s="669"/>
      <c r="HIM1" s="669"/>
      <c r="HIN1" s="669"/>
      <c r="HIO1" s="669"/>
      <c r="HIP1" s="669"/>
      <c r="HIQ1" s="669"/>
      <c r="HIR1" s="669"/>
      <c r="HIS1" s="669"/>
      <c r="HIT1" s="669"/>
      <c r="HIU1" s="669"/>
      <c r="HIV1" s="669"/>
      <c r="HIW1" s="669"/>
      <c r="HIX1" s="670"/>
      <c r="HIY1" s="669"/>
      <c r="HIZ1" s="669"/>
      <c r="HJA1" s="669"/>
      <c r="HJB1" s="671"/>
      <c r="HJC1" s="550"/>
      <c r="HJD1" s="551"/>
      <c r="HJE1" s="669"/>
      <c r="HJF1" s="669"/>
      <c r="HJG1" s="669"/>
      <c r="HJH1" s="669"/>
      <c r="HJI1" s="669"/>
      <c r="HJJ1" s="669"/>
      <c r="HJK1" s="669"/>
      <c r="HJL1" s="669"/>
      <c r="HJM1" s="669"/>
      <c r="HJN1" s="669"/>
      <c r="HJO1" s="669"/>
      <c r="HJP1" s="669"/>
      <c r="HJQ1" s="669"/>
      <c r="HJR1" s="669"/>
      <c r="HJS1" s="670"/>
      <c r="HJT1" s="669"/>
      <c r="HJU1" s="669"/>
      <c r="HJV1" s="669"/>
      <c r="HJW1" s="671"/>
      <c r="HJX1" s="550"/>
      <c r="HJY1" s="551"/>
      <c r="HJZ1" s="669"/>
      <c r="HKA1" s="669"/>
      <c r="HKB1" s="669"/>
      <c r="HKC1" s="669"/>
      <c r="HKD1" s="669"/>
      <c r="HKE1" s="669"/>
      <c r="HKF1" s="669"/>
      <c r="HKG1" s="669"/>
      <c r="HKH1" s="669"/>
      <c r="HKI1" s="669"/>
      <c r="HKJ1" s="669"/>
      <c r="HKK1" s="669"/>
      <c r="HKL1" s="669"/>
      <c r="HKM1" s="669"/>
      <c r="HKN1" s="670"/>
      <c r="HKO1" s="669"/>
      <c r="HKP1" s="669"/>
      <c r="HKQ1" s="669"/>
      <c r="HKR1" s="671"/>
      <c r="HKS1" s="550"/>
      <c r="HKT1" s="551"/>
      <c r="HKU1" s="669"/>
      <c r="HKV1" s="669"/>
      <c r="HKW1" s="669"/>
      <c r="HKX1" s="669"/>
      <c r="HKY1" s="669"/>
      <c r="HKZ1" s="669"/>
      <c r="HLA1" s="669"/>
      <c r="HLB1" s="669"/>
      <c r="HLC1" s="669"/>
      <c r="HLD1" s="669"/>
      <c r="HLE1" s="669"/>
      <c r="HLF1" s="669"/>
      <c r="HLG1" s="669"/>
      <c r="HLH1" s="669"/>
      <c r="HLI1" s="670"/>
      <c r="HLJ1" s="669"/>
      <c r="HLK1" s="669"/>
      <c r="HLL1" s="669"/>
      <c r="HLM1" s="671"/>
      <c r="HLN1" s="550"/>
      <c r="HLO1" s="551"/>
      <c r="HLP1" s="669"/>
      <c r="HLQ1" s="669"/>
      <c r="HLR1" s="669"/>
      <c r="HLS1" s="669"/>
      <c r="HLT1" s="669"/>
      <c r="HLU1" s="669"/>
      <c r="HLV1" s="669"/>
      <c r="HLW1" s="669"/>
      <c r="HLX1" s="669"/>
      <c r="HLY1" s="669"/>
      <c r="HLZ1" s="669"/>
      <c r="HMA1" s="669"/>
      <c r="HMB1" s="669"/>
      <c r="HMC1" s="669"/>
      <c r="HMD1" s="670"/>
      <c r="HME1" s="669"/>
      <c r="HMF1" s="669"/>
      <c r="HMG1" s="669"/>
      <c r="HMH1" s="671"/>
      <c r="HMI1" s="550"/>
      <c r="HMJ1" s="551"/>
      <c r="HMK1" s="669"/>
      <c r="HML1" s="669"/>
      <c r="HMM1" s="669"/>
      <c r="HMN1" s="669"/>
      <c r="HMO1" s="669"/>
      <c r="HMP1" s="669"/>
      <c r="HMQ1" s="669"/>
      <c r="HMR1" s="669"/>
      <c r="HMS1" s="669"/>
      <c r="HMT1" s="669"/>
      <c r="HMU1" s="669"/>
      <c r="HMV1" s="669"/>
      <c r="HMW1" s="669"/>
      <c r="HMX1" s="669"/>
      <c r="HMY1" s="670"/>
      <c r="HMZ1" s="669"/>
      <c r="HNA1" s="669"/>
      <c r="HNB1" s="669"/>
      <c r="HNC1" s="671"/>
      <c r="HND1" s="550"/>
      <c r="HNE1" s="551"/>
      <c r="HNF1" s="669"/>
      <c r="HNG1" s="669"/>
      <c r="HNH1" s="669"/>
      <c r="HNI1" s="669"/>
      <c r="HNJ1" s="669"/>
      <c r="HNK1" s="669"/>
      <c r="HNL1" s="669"/>
      <c r="HNM1" s="669"/>
      <c r="HNN1" s="669"/>
      <c r="HNO1" s="669"/>
      <c r="HNP1" s="669"/>
      <c r="HNQ1" s="669"/>
      <c r="HNR1" s="669"/>
      <c r="HNS1" s="669"/>
      <c r="HNT1" s="670"/>
      <c r="HNU1" s="669"/>
      <c r="HNV1" s="669"/>
      <c r="HNW1" s="669"/>
      <c r="HNX1" s="671"/>
      <c r="HNY1" s="550"/>
      <c r="HNZ1" s="551"/>
      <c r="HOA1" s="669"/>
      <c r="HOB1" s="669"/>
      <c r="HOC1" s="669"/>
      <c r="HOD1" s="669"/>
      <c r="HOE1" s="669"/>
      <c r="HOF1" s="669"/>
      <c r="HOG1" s="669"/>
      <c r="HOH1" s="669"/>
      <c r="HOI1" s="669"/>
      <c r="HOJ1" s="669"/>
      <c r="HOK1" s="669"/>
      <c r="HOL1" s="669"/>
      <c r="HOM1" s="669"/>
      <c r="HON1" s="669"/>
      <c r="HOO1" s="670"/>
      <c r="HOP1" s="669"/>
      <c r="HOQ1" s="669"/>
      <c r="HOR1" s="669"/>
      <c r="HOS1" s="671"/>
      <c r="HOT1" s="550"/>
      <c r="HOU1" s="551"/>
      <c r="HOV1" s="669"/>
      <c r="HOW1" s="669"/>
      <c r="HOX1" s="669"/>
      <c r="HOY1" s="669"/>
      <c r="HOZ1" s="669"/>
      <c r="HPA1" s="669"/>
      <c r="HPB1" s="669"/>
      <c r="HPC1" s="669"/>
      <c r="HPD1" s="669"/>
      <c r="HPE1" s="669"/>
      <c r="HPF1" s="669"/>
      <c r="HPG1" s="669"/>
      <c r="HPH1" s="669"/>
      <c r="HPI1" s="669"/>
      <c r="HPJ1" s="670"/>
      <c r="HPK1" s="669"/>
      <c r="HPL1" s="669"/>
      <c r="HPM1" s="669"/>
      <c r="HPN1" s="671"/>
      <c r="HPO1" s="550"/>
      <c r="HPP1" s="551"/>
      <c r="HPQ1" s="669"/>
      <c r="HPR1" s="669"/>
      <c r="HPS1" s="669"/>
      <c r="HPT1" s="669"/>
      <c r="HPU1" s="669"/>
      <c r="HPV1" s="669"/>
      <c r="HPW1" s="669"/>
      <c r="HPX1" s="669"/>
      <c r="HPY1" s="669"/>
      <c r="HPZ1" s="669"/>
      <c r="HQA1" s="669"/>
      <c r="HQB1" s="669"/>
      <c r="HQC1" s="669"/>
      <c r="HQD1" s="669"/>
      <c r="HQE1" s="670"/>
      <c r="HQF1" s="669"/>
      <c r="HQG1" s="669"/>
      <c r="HQH1" s="669"/>
      <c r="HQI1" s="671"/>
      <c r="HQJ1" s="550"/>
      <c r="HQK1" s="551"/>
      <c r="HQL1" s="669"/>
      <c r="HQM1" s="669"/>
      <c r="HQN1" s="669"/>
      <c r="HQO1" s="669"/>
      <c r="HQP1" s="669"/>
      <c r="HQQ1" s="669"/>
      <c r="HQR1" s="669"/>
      <c r="HQS1" s="669"/>
      <c r="HQT1" s="669"/>
      <c r="HQU1" s="669"/>
      <c r="HQV1" s="669"/>
      <c r="HQW1" s="669"/>
      <c r="HQX1" s="669"/>
      <c r="HQY1" s="669"/>
      <c r="HQZ1" s="670"/>
      <c r="HRA1" s="669"/>
      <c r="HRB1" s="669"/>
      <c r="HRC1" s="669"/>
      <c r="HRD1" s="671"/>
      <c r="HRE1" s="550"/>
      <c r="HRF1" s="551"/>
      <c r="HRG1" s="669"/>
      <c r="HRH1" s="669"/>
      <c r="HRI1" s="669"/>
      <c r="HRJ1" s="669"/>
      <c r="HRK1" s="669"/>
      <c r="HRL1" s="669"/>
      <c r="HRM1" s="669"/>
      <c r="HRN1" s="669"/>
      <c r="HRO1" s="669"/>
      <c r="HRP1" s="669"/>
      <c r="HRQ1" s="669"/>
      <c r="HRR1" s="669"/>
      <c r="HRS1" s="669"/>
      <c r="HRT1" s="669"/>
      <c r="HRU1" s="670"/>
      <c r="HRV1" s="669"/>
      <c r="HRW1" s="669"/>
      <c r="HRX1" s="669"/>
      <c r="HRY1" s="671"/>
      <c r="HRZ1" s="550"/>
      <c r="HSA1" s="551"/>
      <c r="HSB1" s="669"/>
      <c r="HSC1" s="669"/>
      <c r="HSD1" s="669"/>
      <c r="HSE1" s="669"/>
      <c r="HSF1" s="669"/>
      <c r="HSG1" s="669"/>
      <c r="HSH1" s="669"/>
      <c r="HSI1" s="669"/>
      <c r="HSJ1" s="669"/>
      <c r="HSK1" s="669"/>
      <c r="HSL1" s="669"/>
      <c r="HSM1" s="669"/>
      <c r="HSN1" s="669"/>
      <c r="HSO1" s="669"/>
      <c r="HSP1" s="670"/>
      <c r="HSQ1" s="669"/>
      <c r="HSR1" s="669"/>
      <c r="HSS1" s="669"/>
      <c r="HST1" s="671"/>
      <c r="HSU1" s="550"/>
      <c r="HSV1" s="551"/>
      <c r="HSW1" s="669"/>
      <c r="HSX1" s="669"/>
      <c r="HSY1" s="669"/>
      <c r="HSZ1" s="669"/>
      <c r="HTA1" s="669"/>
      <c r="HTB1" s="669"/>
      <c r="HTC1" s="669"/>
      <c r="HTD1" s="669"/>
      <c r="HTE1" s="669"/>
      <c r="HTF1" s="669"/>
      <c r="HTG1" s="669"/>
      <c r="HTH1" s="669"/>
      <c r="HTI1" s="669"/>
      <c r="HTJ1" s="669"/>
      <c r="HTK1" s="670"/>
      <c r="HTL1" s="669"/>
      <c r="HTM1" s="669"/>
      <c r="HTN1" s="669"/>
      <c r="HTO1" s="671"/>
      <c r="HTP1" s="550"/>
      <c r="HTQ1" s="551"/>
      <c r="HTR1" s="669"/>
      <c r="HTS1" s="669"/>
      <c r="HTT1" s="669"/>
      <c r="HTU1" s="669"/>
      <c r="HTV1" s="669"/>
      <c r="HTW1" s="669"/>
      <c r="HTX1" s="669"/>
      <c r="HTY1" s="669"/>
      <c r="HTZ1" s="669"/>
      <c r="HUA1" s="669"/>
      <c r="HUB1" s="669"/>
      <c r="HUC1" s="669"/>
      <c r="HUD1" s="669"/>
      <c r="HUE1" s="669"/>
      <c r="HUF1" s="670"/>
      <c r="HUG1" s="669"/>
      <c r="HUH1" s="669"/>
      <c r="HUI1" s="669"/>
      <c r="HUJ1" s="671"/>
      <c r="HUK1" s="550"/>
      <c r="HUL1" s="551"/>
      <c r="HUM1" s="669"/>
      <c r="HUN1" s="669"/>
      <c r="HUO1" s="669"/>
      <c r="HUP1" s="669"/>
      <c r="HUQ1" s="669"/>
      <c r="HUR1" s="669"/>
      <c r="HUS1" s="669"/>
      <c r="HUT1" s="669"/>
      <c r="HUU1" s="669"/>
      <c r="HUV1" s="669"/>
      <c r="HUW1" s="669"/>
      <c r="HUX1" s="669"/>
      <c r="HUY1" s="669"/>
      <c r="HUZ1" s="669"/>
      <c r="HVA1" s="670"/>
      <c r="HVB1" s="669"/>
      <c r="HVC1" s="669"/>
      <c r="HVD1" s="669"/>
      <c r="HVE1" s="671"/>
      <c r="HVF1" s="550"/>
      <c r="HVG1" s="551"/>
      <c r="HVH1" s="669"/>
      <c r="HVI1" s="669"/>
      <c r="HVJ1" s="669"/>
      <c r="HVK1" s="669"/>
      <c r="HVL1" s="669"/>
      <c r="HVM1" s="669"/>
      <c r="HVN1" s="669"/>
      <c r="HVO1" s="669"/>
      <c r="HVP1" s="669"/>
      <c r="HVQ1" s="669"/>
      <c r="HVR1" s="669"/>
      <c r="HVS1" s="669"/>
      <c r="HVT1" s="669"/>
      <c r="HVU1" s="669"/>
      <c r="HVV1" s="670"/>
      <c r="HVW1" s="669"/>
      <c r="HVX1" s="669"/>
      <c r="HVY1" s="669"/>
      <c r="HVZ1" s="671"/>
      <c r="HWA1" s="550"/>
      <c r="HWB1" s="551"/>
      <c r="HWC1" s="669"/>
      <c r="HWD1" s="669"/>
      <c r="HWE1" s="669"/>
      <c r="HWF1" s="669"/>
      <c r="HWG1" s="669"/>
      <c r="HWH1" s="669"/>
      <c r="HWI1" s="669"/>
      <c r="HWJ1" s="669"/>
      <c r="HWK1" s="669"/>
      <c r="HWL1" s="669"/>
      <c r="HWM1" s="669"/>
      <c r="HWN1" s="669"/>
      <c r="HWO1" s="669"/>
      <c r="HWP1" s="669"/>
      <c r="HWQ1" s="670"/>
      <c r="HWR1" s="669"/>
      <c r="HWS1" s="669"/>
      <c r="HWT1" s="669"/>
      <c r="HWU1" s="671"/>
      <c r="HWV1" s="550"/>
      <c r="HWW1" s="551"/>
      <c r="HWX1" s="669"/>
      <c r="HWY1" s="669"/>
      <c r="HWZ1" s="669"/>
      <c r="HXA1" s="669"/>
      <c r="HXB1" s="669"/>
      <c r="HXC1" s="669"/>
      <c r="HXD1" s="669"/>
      <c r="HXE1" s="669"/>
      <c r="HXF1" s="669"/>
      <c r="HXG1" s="669"/>
      <c r="HXH1" s="669"/>
      <c r="HXI1" s="669"/>
      <c r="HXJ1" s="669"/>
      <c r="HXK1" s="669"/>
      <c r="HXL1" s="670"/>
      <c r="HXM1" s="669"/>
      <c r="HXN1" s="669"/>
      <c r="HXO1" s="669"/>
      <c r="HXP1" s="671"/>
      <c r="HXQ1" s="550"/>
      <c r="HXR1" s="551"/>
      <c r="HXS1" s="669"/>
      <c r="HXT1" s="669"/>
      <c r="HXU1" s="669"/>
      <c r="HXV1" s="669"/>
      <c r="HXW1" s="669"/>
      <c r="HXX1" s="669"/>
      <c r="HXY1" s="669"/>
      <c r="HXZ1" s="669"/>
      <c r="HYA1" s="669"/>
      <c r="HYB1" s="669"/>
      <c r="HYC1" s="669"/>
      <c r="HYD1" s="669"/>
      <c r="HYE1" s="669"/>
      <c r="HYF1" s="669"/>
      <c r="HYG1" s="670"/>
      <c r="HYH1" s="669"/>
      <c r="HYI1" s="669"/>
      <c r="HYJ1" s="669"/>
      <c r="HYK1" s="671"/>
      <c r="HYL1" s="550"/>
      <c r="HYM1" s="551"/>
      <c r="HYN1" s="669"/>
      <c r="HYO1" s="669"/>
      <c r="HYP1" s="669"/>
      <c r="HYQ1" s="669"/>
      <c r="HYR1" s="669"/>
      <c r="HYS1" s="669"/>
      <c r="HYT1" s="669"/>
      <c r="HYU1" s="669"/>
      <c r="HYV1" s="669"/>
      <c r="HYW1" s="669"/>
      <c r="HYX1" s="669"/>
      <c r="HYY1" s="669"/>
      <c r="HYZ1" s="669"/>
      <c r="HZA1" s="669"/>
      <c r="HZB1" s="670"/>
      <c r="HZC1" s="669"/>
      <c r="HZD1" s="669"/>
      <c r="HZE1" s="669"/>
      <c r="HZF1" s="671"/>
      <c r="HZG1" s="550"/>
      <c r="HZH1" s="551"/>
      <c r="HZI1" s="669"/>
      <c r="HZJ1" s="669"/>
      <c r="HZK1" s="669"/>
      <c r="HZL1" s="669"/>
      <c r="HZM1" s="669"/>
      <c r="HZN1" s="669"/>
      <c r="HZO1" s="669"/>
      <c r="HZP1" s="669"/>
      <c r="HZQ1" s="669"/>
      <c r="HZR1" s="669"/>
      <c r="HZS1" s="669"/>
      <c r="HZT1" s="669"/>
      <c r="HZU1" s="669"/>
      <c r="HZV1" s="669"/>
      <c r="HZW1" s="670"/>
      <c r="HZX1" s="669"/>
      <c r="HZY1" s="669"/>
      <c r="HZZ1" s="669"/>
      <c r="IAA1" s="671"/>
      <c r="IAB1" s="550"/>
      <c r="IAC1" s="551"/>
      <c r="IAD1" s="669"/>
      <c r="IAE1" s="669"/>
      <c r="IAF1" s="669"/>
      <c r="IAG1" s="669"/>
      <c r="IAH1" s="669"/>
      <c r="IAI1" s="669"/>
      <c r="IAJ1" s="669"/>
      <c r="IAK1" s="669"/>
      <c r="IAL1" s="669"/>
      <c r="IAM1" s="669"/>
      <c r="IAN1" s="669"/>
      <c r="IAO1" s="669"/>
      <c r="IAP1" s="669"/>
      <c r="IAQ1" s="669"/>
      <c r="IAR1" s="670"/>
      <c r="IAS1" s="669"/>
      <c r="IAT1" s="669"/>
      <c r="IAU1" s="669"/>
      <c r="IAV1" s="671"/>
      <c r="IAW1" s="550"/>
      <c r="IAX1" s="551"/>
      <c r="IAY1" s="669"/>
      <c r="IAZ1" s="669"/>
      <c r="IBA1" s="669"/>
      <c r="IBB1" s="669"/>
      <c r="IBC1" s="669"/>
      <c r="IBD1" s="669"/>
      <c r="IBE1" s="669"/>
      <c r="IBF1" s="669"/>
      <c r="IBG1" s="669"/>
      <c r="IBH1" s="669"/>
      <c r="IBI1" s="669"/>
      <c r="IBJ1" s="669"/>
      <c r="IBK1" s="669"/>
      <c r="IBL1" s="669"/>
      <c r="IBM1" s="670"/>
      <c r="IBN1" s="669"/>
      <c r="IBO1" s="669"/>
      <c r="IBP1" s="669"/>
      <c r="IBQ1" s="671"/>
      <c r="IBR1" s="550"/>
      <c r="IBS1" s="551"/>
      <c r="IBT1" s="669"/>
      <c r="IBU1" s="669"/>
      <c r="IBV1" s="669"/>
      <c r="IBW1" s="669"/>
      <c r="IBX1" s="669"/>
      <c r="IBY1" s="669"/>
      <c r="IBZ1" s="669"/>
      <c r="ICA1" s="669"/>
      <c r="ICB1" s="669"/>
      <c r="ICC1" s="669"/>
      <c r="ICD1" s="669"/>
      <c r="ICE1" s="669"/>
      <c r="ICF1" s="669"/>
      <c r="ICG1" s="669"/>
      <c r="ICH1" s="670"/>
      <c r="ICI1" s="669"/>
      <c r="ICJ1" s="669"/>
      <c r="ICK1" s="669"/>
      <c r="ICL1" s="671"/>
      <c r="ICM1" s="550"/>
      <c r="ICN1" s="551"/>
      <c r="ICO1" s="669"/>
      <c r="ICP1" s="669"/>
      <c r="ICQ1" s="669"/>
      <c r="ICR1" s="669"/>
      <c r="ICS1" s="669"/>
      <c r="ICT1" s="669"/>
      <c r="ICU1" s="669"/>
      <c r="ICV1" s="669"/>
      <c r="ICW1" s="669"/>
      <c r="ICX1" s="669"/>
      <c r="ICY1" s="669"/>
      <c r="ICZ1" s="669"/>
      <c r="IDA1" s="669"/>
      <c r="IDB1" s="669"/>
      <c r="IDC1" s="670"/>
      <c r="IDD1" s="669"/>
      <c r="IDE1" s="669"/>
      <c r="IDF1" s="669"/>
      <c r="IDG1" s="671"/>
      <c r="IDH1" s="550"/>
      <c r="IDI1" s="551"/>
      <c r="IDJ1" s="669"/>
      <c r="IDK1" s="669"/>
      <c r="IDL1" s="669"/>
      <c r="IDM1" s="669"/>
      <c r="IDN1" s="669"/>
      <c r="IDO1" s="669"/>
      <c r="IDP1" s="669"/>
      <c r="IDQ1" s="669"/>
      <c r="IDR1" s="669"/>
      <c r="IDS1" s="669"/>
      <c r="IDT1" s="669"/>
      <c r="IDU1" s="669"/>
      <c r="IDV1" s="669"/>
      <c r="IDW1" s="669"/>
      <c r="IDX1" s="670"/>
      <c r="IDY1" s="669"/>
      <c r="IDZ1" s="669"/>
      <c r="IEA1" s="669"/>
      <c r="IEB1" s="671"/>
      <c r="IEC1" s="550"/>
      <c r="IED1" s="551"/>
      <c r="IEE1" s="669"/>
      <c r="IEF1" s="669"/>
      <c r="IEG1" s="669"/>
      <c r="IEH1" s="669"/>
      <c r="IEI1" s="669"/>
      <c r="IEJ1" s="669"/>
      <c r="IEK1" s="669"/>
      <c r="IEL1" s="669"/>
      <c r="IEM1" s="669"/>
      <c r="IEN1" s="669"/>
      <c r="IEO1" s="669"/>
      <c r="IEP1" s="669"/>
      <c r="IEQ1" s="669"/>
      <c r="IER1" s="669"/>
      <c r="IES1" s="670"/>
      <c r="IET1" s="669"/>
      <c r="IEU1" s="669"/>
      <c r="IEV1" s="669"/>
      <c r="IEW1" s="671"/>
      <c r="IEX1" s="550"/>
      <c r="IEY1" s="551"/>
      <c r="IEZ1" s="669"/>
      <c r="IFA1" s="669"/>
      <c r="IFB1" s="669"/>
      <c r="IFC1" s="669"/>
      <c r="IFD1" s="669"/>
      <c r="IFE1" s="669"/>
      <c r="IFF1" s="669"/>
      <c r="IFG1" s="669"/>
      <c r="IFH1" s="669"/>
      <c r="IFI1" s="669"/>
      <c r="IFJ1" s="669"/>
      <c r="IFK1" s="669"/>
      <c r="IFL1" s="669"/>
      <c r="IFM1" s="669"/>
      <c r="IFN1" s="670"/>
      <c r="IFO1" s="669"/>
      <c r="IFP1" s="669"/>
      <c r="IFQ1" s="669"/>
      <c r="IFR1" s="671"/>
      <c r="IFS1" s="550"/>
      <c r="IFT1" s="551"/>
      <c r="IFU1" s="669"/>
      <c r="IFV1" s="669"/>
      <c r="IFW1" s="669"/>
      <c r="IFX1" s="669"/>
      <c r="IFY1" s="669"/>
      <c r="IFZ1" s="669"/>
      <c r="IGA1" s="669"/>
      <c r="IGB1" s="669"/>
      <c r="IGC1" s="669"/>
      <c r="IGD1" s="669"/>
      <c r="IGE1" s="669"/>
      <c r="IGF1" s="669"/>
      <c r="IGG1" s="669"/>
      <c r="IGH1" s="669"/>
      <c r="IGI1" s="670"/>
      <c r="IGJ1" s="669"/>
      <c r="IGK1" s="669"/>
      <c r="IGL1" s="669"/>
      <c r="IGM1" s="671"/>
      <c r="IGN1" s="550"/>
      <c r="IGO1" s="551"/>
      <c r="IGP1" s="669"/>
      <c r="IGQ1" s="669"/>
      <c r="IGR1" s="669"/>
      <c r="IGS1" s="669"/>
      <c r="IGT1" s="669"/>
      <c r="IGU1" s="669"/>
      <c r="IGV1" s="669"/>
      <c r="IGW1" s="669"/>
      <c r="IGX1" s="669"/>
      <c r="IGY1" s="669"/>
      <c r="IGZ1" s="669"/>
      <c r="IHA1" s="669"/>
      <c r="IHB1" s="669"/>
      <c r="IHC1" s="669"/>
      <c r="IHD1" s="670"/>
      <c r="IHE1" s="669"/>
      <c r="IHF1" s="669"/>
      <c r="IHG1" s="669"/>
      <c r="IHH1" s="671"/>
      <c r="IHI1" s="550"/>
      <c r="IHJ1" s="551"/>
      <c r="IHK1" s="669"/>
      <c r="IHL1" s="669"/>
      <c r="IHM1" s="669"/>
      <c r="IHN1" s="669"/>
      <c r="IHO1" s="669"/>
      <c r="IHP1" s="669"/>
      <c r="IHQ1" s="669"/>
      <c r="IHR1" s="669"/>
      <c r="IHS1" s="669"/>
      <c r="IHT1" s="669"/>
      <c r="IHU1" s="669"/>
      <c r="IHV1" s="669"/>
      <c r="IHW1" s="669"/>
      <c r="IHX1" s="669"/>
      <c r="IHY1" s="670"/>
      <c r="IHZ1" s="669"/>
      <c r="IIA1" s="669"/>
      <c r="IIB1" s="669"/>
      <c r="IIC1" s="671"/>
      <c r="IID1" s="550"/>
      <c r="IIE1" s="551"/>
      <c r="IIF1" s="669"/>
      <c r="IIG1" s="669"/>
      <c r="IIH1" s="669"/>
      <c r="III1" s="669"/>
      <c r="IIJ1" s="669"/>
      <c r="IIK1" s="669"/>
      <c r="IIL1" s="669"/>
      <c r="IIM1" s="669"/>
      <c r="IIN1" s="669"/>
      <c r="IIO1" s="669"/>
      <c r="IIP1" s="669"/>
      <c r="IIQ1" s="669"/>
      <c r="IIR1" s="669"/>
      <c r="IIS1" s="669"/>
      <c r="IIT1" s="670"/>
      <c r="IIU1" s="669"/>
      <c r="IIV1" s="669"/>
      <c r="IIW1" s="669"/>
      <c r="IIX1" s="671"/>
      <c r="IIY1" s="550"/>
      <c r="IIZ1" s="551"/>
      <c r="IJA1" s="669"/>
      <c r="IJB1" s="669"/>
      <c r="IJC1" s="669"/>
      <c r="IJD1" s="669"/>
      <c r="IJE1" s="669"/>
      <c r="IJF1" s="669"/>
      <c r="IJG1" s="669"/>
      <c r="IJH1" s="669"/>
      <c r="IJI1" s="669"/>
      <c r="IJJ1" s="669"/>
      <c r="IJK1" s="669"/>
      <c r="IJL1" s="669"/>
      <c r="IJM1" s="669"/>
      <c r="IJN1" s="669"/>
      <c r="IJO1" s="670"/>
      <c r="IJP1" s="669"/>
      <c r="IJQ1" s="669"/>
      <c r="IJR1" s="669"/>
      <c r="IJS1" s="671"/>
      <c r="IJT1" s="550"/>
      <c r="IJU1" s="551"/>
      <c r="IJV1" s="669"/>
      <c r="IJW1" s="669"/>
      <c r="IJX1" s="669"/>
      <c r="IJY1" s="669"/>
      <c r="IJZ1" s="669"/>
      <c r="IKA1" s="669"/>
      <c r="IKB1" s="669"/>
      <c r="IKC1" s="669"/>
      <c r="IKD1" s="669"/>
      <c r="IKE1" s="669"/>
      <c r="IKF1" s="669"/>
      <c r="IKG1" s="669"/>
      <c r="IKH1" s="669"/>
      <c r="IKI1" s="669"/>
      <c r="IKJ1" s="670"/>
      <c r="IKK1" s="669"/>
      <c r="IKL1" s="669"/>
      <c r="IKM1" s="669"/>
      <c r="IKN1" s="671"/>
      <c r="IKO1" s="550"/>
      <c r="IKP1" s="551"/>
      <c r="IKQ1" s="669"/>
      <c r="IKR1" s="669"/>
      <c r="IKS1" s="669"/>
      <c r="IKT1" s="669"/>
      <c r="IKU1" s="669"/>
      <c r="IKV1" s="669"/>
      <c r="IKW1" s="669"/>
      <c r="IKX1" s="669"/>
      <c r="IKY1" s="669"/>
      <c r="IKZ1" s="669"/>
      <c r="ILA1" s="669"/>
      <c r="ILB1" s="669"/>
      <c r="ILC1" s="669"/>
      <c r="ILD1" s="669"/>
      <c r="ILE1" s="670"/>
      <c r="ILF1" s="669"/>
      <c r="ILG1" s="669"/>
      <c r="ILH1" s="669"/>
      <c r="ILI1" s="671"/>
      <c r="ILJ1" s="550"/>
      <c r="ILK1" s="551"/>
      <c r="ILL1" s="669"/>
      <c r="ILM1" s="669"/>
      <c r="ILN1" s="669"/>
      <c r="ILO1" s="669"/>
      <c r="ILP1" s="669"/>
      <c r="ILQ1" s="669"/>
      <c r="ILR1" s="669"/>
      <c r="ILS1" s="669"/>
      <c r="ILT1" s="669"/>
      <c r="ILU1" s="669"/>
      <c r="ILV1" s="669"/>
      <c r="ILW1" s="669"/>
      <c r="ILX1" s="669"/>
      <c r="ILY1" s="669"/>
      <c r="ILZ1" s="670"/>
      <c r="IMA1" s="669"/>
      <c r="IMB1" s="669"/>
      <c r="IMC1" s="669"/>
      <c r="IMD1" s="671"/>
      <c r="IME1" s="550"/>
      <c r="IMF1" s="551"/>
      <c r="IMG1" s="669"/>
      <c r="IMH1" s="669"/>
      <c r="IMI1" s="669"/>
      <c r="IMJ1" s="669"/>
      <c r="IMK1" s="669"/>
      <c r="IML1" s="669"/>
      <c r="IMM1" s="669"/>
      <c r="IMN1" s="669"/>
      <c r="IMO1" s="669"/>
      <c r="IMP1" s="669"/>
      <c r="IMQ1" s="669"/>
      <c r="IMR1" s="669"/>
      <c r="IMS1" s="669"/>
      <c r="IMT1" s="669"/>
      <c r="IMU1" s="670"/>
      <c r="IMV1" s="669"/>
      <c r="IMW1" s="669"/>
      <c r="IMX1" s="669"/>
      <c r="IMY1" s="671"/>
      <c r="IMZ1" s="550"/>
      <c r="INA1" s="551"/>
      <c r="INB1" s="669"/>
      <c r="INC1" s="669"/>
      <c r="IND1" s="669"/>
      <c r="INE1" s="669"/>
      <c r="INF1" s="669"/>
      <c r="ING1" s="669"/>
      <c r="INH1" s="669"/>
      <c r="INI1" s="669"/>
      <c r="INJ1" s="669"/>
      <c r="INK1" s="669"/>
      <c r="INL1" s="669"/>
      <c r="INM1" s="669"/>
      <c r="INN1" s="669"/>
      <c r="INO1" s="669"/>
      <c r="INP1" s="670"/>
      <c r="INQ1" s="669"/>
      <c r="INR1" s="669"/>
      <c r="INS1" s="669"/>
      <c r="INT1" s="671"/>
      <c r="INU1" s="550"/>
      <c r="INV1" s="551"/>
      <c r="INW1" s="669"/>
      <c r="INX1" s="669"/>
      <c r="INY1" s="669"/>
      <c r="INZ1" s="669"/>
      <c r="IOA1" s="669"/>
      <c r="IOB1" s="669"/>
      <c r="IOC1" s="669"/>
      <c r="IOD1" s="669"/>
      <c r="IOE1" s="669"/>
      <c r="IOF1" s="669"/>
      <c r="IOG1" s="669"/>
      <c r="IOH1" s="669"/>
      <c r="IOI1" s="669"/>
      <c r="IOJ1" s="669"/>
      <c r="IOK1" s="670"/>
      <c r="IOL1" s="669"/>
      <c r="IOM1" s="669"/>
      <c r="ION1" s="669"/>
      <c r="IOO1" s="671"/>
      <c r="IOP1" s="550"/>
      <c r="IOQ1" s="551"/>
      <c r="IOR1" s="669"/>
      <c r="IOS1" s="669"/>
      <c r="IOT1" s="669"/>
      <c r="IOU1" s="669"/>
      <c r="IOV1" s="669"/>
      <c r="IOW1" s="669"/>
      <c r="IOX1" s="669"/>
      <c r="IOY1" s="669"/>
      <c r="IOZ1" s="669"/>
      <c r="IPA1" s="669"/>
      <c r="IPB1" s="669"/>
      <c r="IPC1" s="669"/>
      <c r="IPD1" s="669"/>
      <c r="IPE1" s="669"/>
      <c r="IPF1" s="670"/>
      <c r="IPG1" s="669"/>
      <c r="IPH1" s="669"/>
      <c r="IPI1" s="669"/>
      <c r="IPJ1" s="671"/>
      <c r="IPK1" s="550"/>
      <c r="IPL1" s="551"/>
      <c r="IPM1" s="669"/>
      <c r="IPN1" s="669"/>
      <c r="IPO1" s="669"/>
      <c r="IPP1" s="669"/>
      <c r="IPQ1" s="669"/>
      <c r="IPR1" s="669"/>
      <c r="IPS1" s="669"/>
      <c r="IPT1" s="669"/>
      <c r="IPU1" s="669"/>
      <c r="IPV1" s="669"/>
      <c r="IPW1" s="669"/>
      <c r="IPX1" s="669"/>
      <c r="IPY1" s="669"/>
      <c r="IPZ1" s="669"/>
      <c r="IQA1" s="670"/>
      <c r="IQB1" s="669"/>
      <c r="IQC1" s="669"/>
      <c r="IQD1" s="669"/>
      <c r="IQE1" s="671"/>
      <c r="IQF1" s="550"/>
      <c r="IQG1" s="551"/>
      <c r="IQH1" s="669"/>
      <c r="IQI1" s="669"/>
      <c r="IQJ1" s="669"/>
      <c r="IQK1" s="669"/>
      <c r="IQL1" s="669"/>
      <c r="IQM1" s="669"/>
      <c r="IQN1" s="669"/>
      <c r="IQO1" s="669"/>
      <c r="IQP1" s="669"/>
      <c r="IQQ1" s="669"/>
      <c r="IQR1" s="669"/>
      <c r="IQS1" s="669"/>
      <c r="IQT1" s="669"/>
      <c r="IQU1" s="669"/>
      <c r="IQV1" s="670"/>
      <c r="IQW1" s="669"/>
      <c r="IQX1" s="669"/>
      <c r="IQY1" s="669"/>
      <c r="IQZ1" s="671"/>
      <c r="IRA1" s="550"/>
      <c r="IRB1" s="551"/>
      <c r="IRC1" s="669"/>
      <c r="IRD1" s="669"/>
      <c r="IRE1" s="669"/>
      <c r="IRF1" s="669"/>
      <c r="IRG1" s="669"/>
      <c r="IRH1" s="669"/>
      <c r="IRI1" s="669"/>
      <c r="IRJ1" s="669"/>
      <c r="IRK1" s="669"/>
      <c r="IRL1" s="669"/>
      <c r="IRM1" s="669"/>
      <c r="IRN1" s="669"/>
      <c r="IRO1" s="669"/>
      <c r="IRP1" s="669"/>
      <c r="IRQ1" s="670"/>
      <c r="IRR1" s="669"/>
      <c r="IRS1" s="669"/>
      <c r="IRT1" s="669"/>
      <c r="IRU1" s="671"/>
      <c r="IRV1" s="550"/>
      <c r="IRW1" s="551"/>
      <c r="IRX1" s="669"/>
      <c r="IRY1" s="669"/>
      <c r="IRZ1" s="669"/>
      <c r="ISA1" s="669"/>
      <c r="ISB1" s="669"/>
      <c r="ISC1" s="669"/>
      <c r="ISD1" s="669"/>
      <c r="ISE1" s="669"/>
      <c r="ISF1" s="669"/>
      <c r="ISG1" s="669"/>
      <c r="ISH1" s="669"/>
      <c r="ISI1" s="669"/>
      <c r="ISJ1" s="669"/>
      <c r="ISK1" s="669"/>
      <c r="ISL1" s="670"/>
      <c r="ISM1" s="669"/>
      <c r="ISN1" s="669"/>
      <c r="ISO1" s="669"/>
      <c r="ISP1" s="671"/>
      <c r="ISQ1" s="550"/>
      <c r="ISR1" s="551"/>
      <c r="ISS1" s="669"/>
      <c r="IST1" s="669"/>
      <c r="ISU1" s="669"/>
      <c r="ISV1" s="669"/>
      <c r="ISW1" s="669"/>
      <c r="ISX1" s="669"/>
      <c r="ISY1" s="669"/>
      <c r="ISZ1" s="669"/>
      <c r="ITA1" s="669"/>
      <c r="ITB1" s="669"/>
      <c r="ITC1" s="669"/>
      <c r="ITD1" s="669"/>
      <c r="ITE1" s="669"/>
      <c r="ITF1" s="669"/>
      <c r="ITG1" s="670"/>
      <c r="ITH1" s="669"/>
      <c r="ITI1" s="669"/>
      <c r="ITJ1" s="669"/>
      <c r="ITK1" s="671"/>
      <c r="ITL1" s="550"/>
      <c r="ITM1" s="551"/>
      <c r="ITN1" s="669"/>
      <c r="ITO1" s="669"/>
      <c r="ITP1" s="669"/>
      <c r="ITQ1" s="669"/>
      <c r="ITR1" s="669"/>
      <c r="ITS1" s="669"/>
      <c r="ITT1" s="669"/>
      <c r="ITU1" s="669"/>
      <c r="ITV1" s="669"/>
      <c r="ITW1" s="669"/>
      <c r="ITX1" s="669"/>
      <c r="ITY1" s="669"/>
      <c r="ITZ1" s="669"/>
      <c r="IUA1" s="669"/>
      <c r="IUB1" s="670"/>
      <c r="IUC1" s="669"/>
      <c r="IUD1" s="669"/>
      <c r="IUE1" s="669"/>
      <c r="IUF1" s="671"/>
      <c r="IUG1" s="550"/>
      <c r="IUH1" s="551"/>
      <c r="IUI1" s="669"/>
      <c r="IUJ1" s="669"/>
      <c r="IUK1" s="669"/>
      <c r="IUL1" s="669"/>
      <c r="IUM1" s="669"/>
      <c r="IUN1" s="669"/>
      <c r="IUO1" s="669"/>
      <c r="IUP1" s="669"/>
      <c r="IUQ1" s="669"/>
      <c r="IUR1" s="669"/>
      <c r="IUS1" s="669"/>
      <c r="IUT1" s="669"/>
      <c r="IUU1" s="669"/>
      <c r="IUV1" s="669"/>
      <c r="IUW1" s="670"/>
      <c r="IUX1" s="669"/>
      <c r="IUY1" s="669"/>
      <c r="IUZ1" s="669"/>
      <c r="IVA1" s="671"/>
      <c r="IVB1" s="550"/>
      <c r="IVC1" s="551"/>
      <c r="IVD1" s="669"/>
      <c r="IVE1" s="669"/>
      <c r="IVF1" s="669"/>
      <c r="IVG1" s="669"/>
      <c r="IVH1" s="669"/>
      <c r="IVI1" s="669"/>
      <c r="IVJ1" s="669"/>
      <c r="IVK1" s="669"/>
      <c r="IVL1" s="669"/>
      <c r="IVM1" s="669"/>
      <c r="IVN1" s="669"/>
      <c r="IVO1" s="669"/>
      <c r="IVP1" s="669"/>
      <c r="IVQ1" s="669"/>
      <c r="IVR1" s="670"/>
      <c r="IVS1" s="669"/>
      <c r="IVT1" s="669"/>
      <c r="IVU1" s="669"/>
      <c r="IVV1" s="671"/>
      <c r="IVW1" s="550"/>
      <c r="IVX1" s="551"/>
      <c r="IVY1" s="669"/>
      <c r="IVZ1" s="669"/>
      <c r="IWA1" s="669"/>
      <c r="IWB1" s="669"/>
      <c r="IWC1" s="669"/>
      <c r="IWD1" s="669"/>
      <c r="IWE1" s="669"/>
      <c r="IWF1" s="669"/>
      <c r="IWG1" s="669"/>
      <c r="IWH1" s="669"/>
      <c r="IWI1" s="669"/>
      <c r="IWJ1" s="669"/>
      <c r="IWK1" s="669"/>
      <c r="IWL1" s="669"/>
      <c r="IWM1" s="670"/>
      <c r="IWN1" s="669"/>
      <c r="IWO1" s="669"/>
      <c r="IWP1" s="669"/>
      <c r="IWQ1" s="671"/>
      <c r="IWR1" s="550"/>
      <c r="IWS1" s="551"/>
      <c r="IWT1" s="669"/>
      <c r="IWU1" s="669"/>
      <c r="IWV1" s="669"/>
      <c r="IWW1" s="669"/>
      <c r="IWX1" s="669"/>
      <c r="IWY1" s="669"/>
      <c r="IWZ1" s="669"/>
      <c r="IXA1" s="669"/>
      <c r="IXB1" s="669"/>
      <c r="IXC1" s="669"/>
      <c r="IXD1" s="669"/>
      <c r="IXE1" s="669"/>
      <c r="IXF1" s="669"/>
      <c r="IXG1" s="669"/>
      <c r="IXH1" s="670"/>
      <c r="IXI1" s="669"/>
      <c r="IXJ1" s="669"/>
      <c r="IXK1" s="669"/>
      <c r="IXL1" s="671"/>
      <c r="IXM1" s="550"/>
      <c r="IXN1" s="551"/>
      <c r="IXO1" s="669"/>
      <c r="IXP1" s="669"/>
      <c r="IXQ1" s="669"/>
      <c r="IXR1" s="669"/>
      <c r="IXS1" s="669"/>
      <c r="IXT1" s="669"/>
      <c r="IXU1" s="669"/>
      <c r="IXV1" s="669"/>
      <c r="IXW1" s="669"/>
      <c r="IXX1" s="669"/>
      <c r="IXY1" s="669"/>
      <c r="IXZ1" s="669"/>
      <c r="IYA1" s="669"/>
      <c r="IYB1" s="669"/>
      <c r="IYC1" s="670"/>
      <c r="IYD1" s="669"/>
      <c r="IYE1" s="669"/>
      <c r="IYF1" s="669"/>
      <c r="IYG1" s="671"/>
      <c r="IYH1" s="550"/>
      <c r="IYI1" s="551"/>
      <c r="IYJ1" s="669"/>
      <c r="IYK1" s="669"/>
      <c r="IYL1" s="669"/>
      <c r="IYM1" s="669"/>
      <c r="IYN1" s="669"/>
      <c r="IYO1" s="669"/>
      <c r="IYP1" s="669"/>
      <c r="IYQ1" s="669"/>
      <c r="IYR1" s="669"/>
      <c r="IYS1" s="669"/>
      <c r="IYT1" s="669"/>
      <c r="IYU1" s="669"/>
      <c r="IYV1" s="669"/>
      <c r="IYW1" s="669"/>
      <c r="IYX1" s="670"/>
      <c r="IYY1" s="669"/>
      <c r="IYZ1" s="669"/>
      <c r="IZA1" s="669"/>
      <c r="IZB1" s="671"/>
      <c r="IZC1" s="550"/>
      <c r="IZD1" s="551"/>
      <c r="IZE1" s="669"/>
      <c r="IZF1" s="669"/>
      <c r="IZG1" s="669"/>
      <c r="IZH1" s="669"/>
      <c r="IZI1" s="669"/>
      <c r="IZJ1" s="669"/>
      <c r="IZK1" s="669"/>
      <c r="IZL1" s="669"/>
      <c r="IZM1" s="669"/>
      <c r="IZN1" s="669"/>
      <c r="IZO1" s="669"/>
      <c r="IZP1" s="669"/>
      <c r="IZQ1" s="669"/>
      <c r="IZR1" s="669"/>
      <c r="IZS1" s="670"/>
      <c r="IZT1" s="669"/>
      <c r="IZU1" s="669"/>
      <c r="IZV1" s="669"/>
      <c r="IZW1" s="671"/>
      <c r="IZX1" s="550"/>
      <c r="IZY1" s="551"/>
      <c r="IZZ1" s="669"/>
      <c r="JAA1" s="669"/>
      <c r="JAB1" s="669"/>
      <c r="JAC1" s="669"/>
      <c r="JAD1" s="669"/>
      <c r="JAE1" s="669"/>
      <c r="JAF1" s="669"/>
      <c r="JAG1" s="669"/>
      <c r="JAH1" s="669"/>
      <c r="JAI1" s="669"/>
      <c r="JAJ1" s="669"/>
      <c r="JAK1" s="669"/>
      <c r="JAL1" s="669"/>
      <c r="JAM1" s="669"/>
      <c r="JAN1" s="670"/>
      <c r="JAO1" s="669"/>
      <c r="JAP1" s="669"/>
      <c r="JAQ1" s="669"/>
      <c r="JAR1" s="671"/>
      <c r="JAS1" s="550"/>
      <c r="JAT1" s="551"/>
      <c r="JAU1" s="669"/>
      <c r="JAV1" s="669"/>
      <c r="JAW1" s="669"/>
      <c r="JAX1" s="669"/>
      <c r="JAY1" s="669"/>
      <c r="JAZ1" s="669"/>
      <c r="JBA1" s="669"/>
      <c r="JBB1" s="669"/>
      <c r="JBC1" s="669"/>
      <c r="JBD1" s="669"/>
      <c r="JBE1" s="669"/>
      <c r="JBF1" s="669"/>
      <c r="JBG1" s="669"/>
      <c r="JBH1" s="669"/>
      <c r="JBI1" s="670"/>
      <c r="JBJ1" s="669"/>
      <c r="JBK1" s="669"/>
      <c r="JBL1" s="669"/>
      <c r="JBM1" s="671"/>
      <c r="JBN1" s="550"/>
      <c r="JBO1" s="551"/>
      <c r="JBP1" s="669"/>
      <c r="JBQ1" s="669"/>
      <c r="JBR1" s="669"/>
      <c r="JBS1" s="669"/>
      <c r="JBT1" s="669"/>
      <c r="JBU1" s="669"/>
      <c r="JBV1" s="669"/>
      <c r="JBW1" s="669"/>
      <c r="JBX1" s="669"/>
      <c r="JBY1" s="669"/>
      <c r="JBZ1" s="669"/>
      <c r="JCA1" s="669"/>
      <c r="JCB1" s="669"/>
      <c r="JCC1" s="669"/>
      <c r="JCD1" s="670"/>
      <c r="JCE1" s="669"/>
      <c r="JCF1" s="669"/>
      <c r="JCG1" s="669"/>
      <c r="JCH1" s="671"/>
      <c r="JCI1" s="550"/>
      <c r="JCJ1" s="551"/>
      <c r="JCK1" s="669"/>
      <c r="JCL1" s="669"/>
      <c r="JCM1" s="669"/>
      <c r="JCN1" s="669"/>
      <c r="JCO1" s="669"/>
      <c r="JCP1" s="669"/>
      <c r="JCQ1" s="669"/>
      <c r="JCR1" s="669"/>
      <c r="JCS1" s="669"/>
      <c r="JCT1" s="669"/>
      <c r="JCU1" s="669"/>
      <c r="JCV1" s="669"/>
      <c r="JCW1" s="669"/>
      <c r="JCX1" s="669"/>
      <c r="JCY1" s="670"/>
      <c r="JCZ1" s="669"/>
      <c r="JDA1" s="669"/>
      <c r="JDB1" s="669"/>
      <c r="JDC1" s="671"/>
      <c r="JDD1" s="550"/>
      <c r="JDE1" s="551"/>
      <c r="JDF1" s="669"/>
      <c r="JDG1" s="669"/>
      <c r="JDH1" s="669"/>
      <c r="JDI1" s="669"/>
      <c r="JDJ1" s="669"/>
      <c r="JDK1" s="669"/>
      <c r="JDL1" s="669"/>
      <c r="JDM1" s="669"/>
      <c r="JDN1" s="669"/>
      <c r="JDO1" s="669"/>
      <c r="JDP1" s="669"/>
      <c r="JDQ1" s="669"/>
      <c r="JDR1" s="669"/>
      <c r="JDS1" s="669"/>
      <c r="JDT1" s="670"/>
      <c r="JDU1" s="669"/>
      <c r="JDV1" s="669"/>
      <c r="JDW1" s="669"/>
      <c r="JDX1" s="671"/>
      <c r="JDY1" s="550"/>
      <c r="JDZ1" s="551"/>
      <c r="JEA1" s="669"/>
      <c r="JEB1" s="669"/>
      <c r="JEC1" s="669"/>
      <c r="JED1" s="669"/>
      <c r="JEE1" s="669"/>
      <c r="JEF1" s="669"/>
      <c r="JEG1" s="669"/>
      <c r="JEH1" s="669"/>
      <c r="JEI1" s="669"/>
      <c r="JEJ1" s="669"/>
      <c r="JEK1" s="669"/>
      <c r="JEL1" s="669"/>
      <c r="JEM1" s="669"/>
      <c r="JEN1" s="669"/>
      <c r="JEO1" s="670"/>
      <c r="JEP1" s="669"/>
      <c r="JEQ1" s="669"/>
      <c r="JER1" s="669"/>
      <c r="JES1" s="671"/>
      <c r="JET1" s="550"/>
      <c r="JEU1" s="551"/>
      <c r="JEV1" s="669"/>
      <c r="JEW1" s="669"/>
      <c r="JEX1" s="669"/>
      <c r="JEY1" s="669"/>
      <c r="JEZ1" s="669"/>
      <c r="JFA1" s="669"/>
      <c r="JFB1" s="669"/>
      <c r="JFC1" s="669"/>
      <c r="JFD1" s="669"/>
      <c r="JFE1" s="669"/>
      <c r="JFF1" s="669"/>
      <c r="JFG1" s="669"/>
      <c r="JFH1" s="669"/>
      <c r="JFI1" s="669"/>
      <c r="JFJ1" s="670"/>
      <c r="JFK1" s="669"/>
      <c r="JFL1" s="669"/>
      <c r="JFM1" s="669"/>
      <c r="JFN1" s="671"/>
      <c r="JFO1" s="550"/>
      <c r="JFP1" s="551"/>
      <c r="JFQ1" s="669"/>
      <c r="JFR1" s="669"/>
      <c r="JFS1" s="669"/>
      <c r="JFT1" s="669"/>
      <c r="JFU1" s="669"/>
      <c r="JFV1" s="669"/>
      <c r="JFW1" s="669"/>
      <c r="JFX1" s="669"/>
      <c r="JFY1" s="669"/>
      <c r="JFZ1" s="669"/>
      <c r="JGA1" s="669"/>
      <c r="JGB1" s="669"/>
      <c r="JGC1" s="669"/>
      <c r="JGD1" s="669"/>
      <c r="JGE1" s="670"/>
      <c r="JGF1" s="669"/>
      <c r="JGG1" s="669"/>
      <c r="JGH1" s="669"/>
      <c r="JGI1" s="671"/>
      <c r="JGJ1" s="550"/>
      <c r="JGK1" s="551"/>
      <c r="JGL1" s="669"/>
      <c r="JGM1" s="669"/>
      <c r="JGN1" s="669"/>
      <c r="JGO1" s="669"/>
      <c r="JGP1" s="669"/>
      <c r="JGQ1" s="669"/>
      <c r="JGR1" s="669"/>
      <c r="JGS1" s="669"/>
      <c r="JGT1" s="669"/>
      <c r="JGU1" s="669"/>
      <c r="JGV1" s="669"/>
      <c r="JGW1" s="669"/>
      <c r="JGX1" s="669"/>
      <c r="JGY1" s="669"/>
      <c r="JGZ1" s="670"/>
      <c r="JHA1" s="669"/>
      <c r="JHB1" s="669"/>
      <c r="JHC1" s="669"/>
      <c r="JHD1" s="671"/>
      <c r="JHE1" s="550"/>
      <c r="JHF1" s="551"/>
      <c r="JHG1" s="669"/>
      <c r="JHH1" s="669"/>
      <c r="JHI1" s="669"/>
      <c r="JHJ1" s="669"/>
      <c r="JHK1" s="669"/>
      <c r="JHL1" s="669"/>
      <c r="JHM1" s="669"/>
      <c r="JHN1" s="669"/>
      <c r="JHO1" s="669"/>
      <c r="JHP1" s="669"/>
      <c r="JHQ1" s="669"/>
      <c r="JHR1" s="669"/>
      <c r="JHS1" s="669"/>
      <c r="JHT1" s="669"/>
      <c r="JHU1" s="670"/>
      <c r="JHV1" s="669"/>
      <c r="JHW1" s="669"/>
      <c r="JHX1" s="669"/>
      <c r="JHY1" s="671"/>
      <c r="JHZ1" s="550"/>
      <c r="JIA1" s="551"/>
      <c r="JIB1" s="669"/>
      <c r="JIC1" s="669"/>
      <c r="JID1" s="669"/>
      <c r="JIE1" s="669"/>
      <c r="JIF1" s="669"/>
      <c r="JIG1" s="669"/>
      <c r="JIH1" s="669"/>
      <c r="JII1" s="669"/>
      <c r="JIJ1" s="669"/>
      <c r="JIK1" s="669"/>
      <c r="JIL1" s="669"/>
      <c r="JIM1" s="669"/>
      <c r="JIN1" s="669"/>
      <c r="JIO1" s="669"/>
      <c r="JIP1" s="670"/>
      <c r="JIQ1" s="669"/>
      <c r="JIR1" s="669"/>
      <c r="JIS1" s="669"/>
      <c r="JIT1" s="671"/>
      <c r="JIU1" s="550"/>
      <c r="JIV1" s="551"/>
      <c r="JIW1" s="669"/>
      <c r="JIX1" s="669"/>
      <c r="JIY1" s="669"/>
      <c r="JIZ1" s="669"/>
      <c r="JJA1" s="669"/>
      <c r="JJB1" s="669"/>
      <c r="JJC1" s="669"/>
      <c r="JJD1" s="669"/>
      <c r="JJE1" s="669"/>
      <c r="JJF1" s="669"/>
      <c r="JJG1" s="669"/>
      <c r="JJH1" s="669"/>
      <c r="JJI1" s="669"/>
      <c r="JJJ1" s="669"/>
      <c r="JJK1" s="670"/>
      <c r="JJL1" s="669"/>
      <c r="JJM1" s="669"/>
      <c r="JJN1" s="669"/>
      <c r="JJO1" s="671"/>
      <c r="JJP1" s="550"/>
      <c r="JJQ1" s="551"/>
      <c r="JJR1" s="669"/>
      <c r="JJS1" s="669"/>
      <c r="JJT1" s="669"/>
      <c r="JJU1" s="669"/>
      <c r="JJV1" s="669"/>
      <c r="JJW1" s="669"/>
      <c r="JJX1" s="669"/>
      <c r="JJY1" s="669"/>
      <c r="JJZ1" s="669"/>
      <c r="JKA1" s="669"/>
      <c r="JKB1" s="669"/>
      <c r="JKC1" s="669"/>
      <c r="JKD1" s="669"/>
      <c r="JKE1" s="669"/>
      <c r="JKF1" s="670"/>
      <c r="JKG1" s="669"/>
      <c r="JKH1" s="669"/>
      <c r="JKI1" s="669"/>
      <c r="JKJ1" s="671"/>
      <c r="JKK1" s="550"/>
      <c r="JKL1" s="551"/>
      <c r="JKM1" s="669"/>
      <c r="JKN1" s="669"/>
      <c r="JKO1" s="669"/>
      <c r="JKP1" s="669"/>
      <c r="JKQ1" s="669"/>
      <c r="JKR1" s="669"/>
      <c r="JKS1" s="669"/>
      <c r="JKT1" s="669"/>
      <c r="JKU1" s="669"/>
      <c r="JKV1" s="669"/>
      <c r="JKW1" s="669"/>
      <c r="JKX1" s="669"/>
      <c r="JKY1" s="669"/>
      <c r="JKZ1" s="669"/>
      <c r="JLA1" s="670"/>
      <c r="JLB1" s="669"/>
      <c r="JLC1" s="669"/>
      <c r="JLD1" s="669"/>
      <c r="JLE1" s="671"/>
      <c r="JLF1" s="550"/>
      <c r="JLG1" s="551"/>
      <c r="JLH1" s="669"/>
      <c r="JLI1" s="669"/>
      <c r="JLJ1" s="669"/>
      <c r="JLK1" s="669"/>
      <c r="JLL1" s="669"/>
      <c r="JLM1" s="669"/>
      <c r="JLN1" s="669"/>
      <c r="JLO1" s="669"/>
      <c r="JLP1" s="669"/>
      <c r="JLQ1" s="669"/>
      <c r="JLR1" s="669"/>
      <c r="JLS1" s="669"/>
      <c r="JLT1" s="669"/>
      <c r="JLU1" s="669"/>
      <c r="JLV1" s="670"/>
      <c r="JLW1" s="669"/>
      <c r="JLX1" s="669"/>
      <c r="JLY1" s="669"/>
      <c r="JLZ1" s="671"/>
      <c r="JMA1" s="550"/>
      <c r="JMB1" s="551"/>
      <c r="JMC1" s="669"/>
      <c r="JMD1" s="669"/>
      <c r="JME1" s="669"/>
      <c r="JMF1" s="669"/>
      <c r="JMG1" s="669"/>
      <c r="JMH1" s="669"/>
      <c r="JMI1" s="669"/>
      <c r="JMJ1" s="669"/>
      <c r="JMK1" s="669"/>
      <c r="JML1" s="669"/>
      <c r="JMM1" s="669"/>
      <c r="JMN1" s="669"/>
      <c r="JMO1" s="669"/>
      <c r="JMP1" s="669"/>
      <c r="JMQ1" s="670"/>
      <c r="JMR1" s="669"/>
      <c r="JMS1" s="669"/>
      <c r="JMT1" s="669"/>
      <c r="JMU1" s="671"/>
      <c r="JMV1" s="550"/>
      <c r="JMW1" s="551"/>
      <c r="JMX1" s="669"/>
      <c r="JMY1" s="669"/>
      <c r="JMZ1" s="669"/>
      <c r="JNA1" s="669"/>
      <c r="JNB1" s="669"/>
      <c r="JNC1" s="669"/>
      <c r="JND1" s="669"/>
      <c r="JNE1" s="669"/>
      <c r="JNF1" s="669"/>
      <c r="JNG1" s="669"/>
      <c r="JNH1" s="669"/>
      <c r="JNI1" s="669"/>
      <c r="JNJ1" s="669"/>
      <c r="JNK1" s="669"/>
      <c r="JNL1" s="670"/>
      <c r="JNM1" s="669"/>
      <c r="JNN1" s="669"/>
      <c r="JNO1" s="669"/>
      <c r="JNP1" s="671"/>
      <c r="JNQ1" s="550"/>
      <c r="JNR1" s="551"/>
      <c r="JNS1" s="669"/>
      <c r="JNT1" s="669"/>
      <c r="JNU1" s="669"/>
      <c r="JNV1" s="669"/>
      <c r="JNW1" s="669"/>
      <c r="JNX1" s="669"/>
      <c r="JNY1" s="669"/>
      <c r="JNZ1" s="669"/>
      <c r="JOA1" s="669"/>
      <c r="JOB1" s="669"/>
      <c r="JOC1" s="669"/>
      <c r="JOD1" s="669"/>
      <c r="JOE1" s="669"/>
      <c r="JOF1" s="669"/>
      <c r="JOG1" s="670"/>
      <c r="JOH1" s="669"/>
      <c r="JOI1" s="669"/>
      <c r="JOJ1" s="669"/>
      <c r="JOK1" s="671"/>
      <c r="JOL1" s="550"/>
      <c r="JOM1" s="551"/>
      <c r="JON1" s="669"/>
      <c r="JOO1" s="669"/>
      <c r="JOP1" s="669"/>
      <c r="JOQ1" s="669"/>
      <c r="JOR1" s="669"/>
      <c r="JOS1" s="669"/>
      <c r="JOT1" s="669"/>
      <c r="JOU1" s="669"/>
      <c r="JOV1" s="669"/>
      <c r="JOW1" s="669"/>
      <c r="JOX1" s="669"/>
      <c r="JOY1" s="669"/>
      <c r="JOZ1" s="669"/>
      <c r="JPA1" s="669"/>
      <c r="JPB1" s="670"/>
      <c r="JPC1" s="669"/>
      <c r="JPD1" s="669"/>
      <c r="JPE1" s="669"/>
      <c r="JPF1" s="671"/>
      <c r="JPG1" s="550"/>
      <c r="JPH1" s="551"/>
      <c r="JPI1" s="669"/>
      <c r="JPJ1" s="669"/>
      <c r="JPK1" s="669"/>
      <c r="JPL1" s="669"/>
      <c r="JPM1" s="669"/>
      <c r="JPN1" s="669"/>
      <c r="JPO1" s="669"/>
      <c r="JPP1" s="669"/>
      <c r="JPQ1" s="669"/>
      <c r="JPR1" s="669"/>
      <c r="JPS1" s="669"/>
      <c r="JPT1" s="669"/>
      <c r="JPU1" s="669"/>
      <c r="JPV1" s="669"/>
      <c r="JPW1" s="670"/>
      <c r="JPX1" s="669"/>
      <c r="JPY1" s="669"/>
      <c r="JPZ1" s="669"/>
      <c r="JQA1" s="671"/>
      <c r="JQB1" s="550"/>
      <c r="JQC1" s="551"/>
      <c r="JQD1" s="669"/>
      <c r="JQE1" s="669"/>
      <c r="JQF1" s="669"/>
      <c r="JQG1" s="669"/>
      <c r="JQH1" s="669"/>
      <c r="JQI1" s="669"/>
      <c r="JQJ1" s="669"/>
      <c r="JQK1" s="669"/>
      <c r="JQL1" s="669"/>
      <c r="JQM1" s="669"/>
      <c r="JQN1" s="669"/>
      <c r="JQO1" s="669"/>
      <c r="JQP1" s="669"/>
      <c r="JQQ1" s="669"/>
      <c r="JQR1" s="670"/>
      <c r="JQS1" s="669"/>
      <c r="JQT1" s="669"/>
      <c r="JQU1" s="669"/>
      <c r="JQV1" s="671"/>
      <c r="JQW1" s="550"/>
      <c r="JQX1" s="551"/>
      <c r="JQY1" s="669"/>
      <c r="JQZ1" s="669"/>
      <c r="JRA1" s="669"/>
      <c r="JRB1" s="669"/>
      <c r="JRC1" s="669"/>
      <c r="JRD1" s="669"/>
      <c r="JRE1" s="669"/>
      <c r="JRF1" s="669"/>
      <c r="JRG1" s="669"/>
      <c r="JRH1" s="669"/>
      <c r="JRI1" s="669"/>
      <c r="JRJ1" s="669"/>
      <c r="JRK1" s="669"/>
      <c r="JRL1" s="669"/>
      <c r="JRM1" s="670"/>
      <c r="JRN1" s="669"/>
      <c r="JRO1" s="669"/>
      <c r="JRP1" s="669"/>
      <c r="JRQ1" s="671"/>
      <c r="JRR1" s="550"/>
      <c r="JRS1" s="551"/>
      <c r="JRT1" s="669"/>
      <c r="JRU1" s="669"/>
      <c r="JRV1" s="669"/>
      <c r="JRW1" s="669"/>
      <c r="JRX1" s="669"/>
      <c r="JRY1" s="669"/>
      <c r="JRZ1" s="669"/>
      <c r="JSA1" s="669"/>
      <c r="JSB1" s="669"/>
      <c r="JSC1" s="669"/>
      <c r="JSD1" s="669"/>
      <c r="JSE1" s="669"/>
      <c r="JSF1" s="669"/>
      <c r="JSG1" s="669"/>
      <c r="JSH1" s="670"/>
      <c r="JSI1" s="669"/>
      <c r="JSJ1" s="669"/>
      <c r="JSK1" s="669"/>
      <c r="JSL1" s="671"/>
      <c r="JSM1" s="550"/>
      <c r="JSN1" s="551"/>
      <c r="JSO1" s="669"/>
      <c r="JSP1" s="669"/>
      <c r="JSQ1" s="669"/>
      <c r="JSR1" s="669"/>
      <c r="JSS1" s="669"/>
      <c r="JST1" s="669"/>
      <c r="JSU1" s="669"/>
      <c r="JSV1" s="669"/>
      <c r="JSW1" s="669"/>
      <c r="JSX1" s="669"/>
      <c r="JSY1" s="669"/>
      <c r="JSZ1" s="669"/>
      <c r="JTA1" s="669"/>
      <c r="JTB1" s="669"/>
      <c r="JTC1" s="670"/>
      <c r="JTD1" s="669"/>
      <c r="JTE1" s="669"/>
      <c r="JTF1" s="669"/>
      <c r="JTG1" s="671"/>
      <c r="JTH1" s="550"/>
      <c r="JTI1" s="551"/>
      <c r="JTJ1" s="669"/>
      <c r="JTK1" s="669"/>
      <c r="JTL1" s="669"/>
      <c r="JTM1" s="669"/>
      <c r="JTN1" s="669"/>
      <c r="JTO1" s="669"/>
      <c r="JTP1" s="669"/>
      <c r="JTQ1" s="669"/>
      <c r="JTR1" s="669"/>
      <c r="JTS1" s="669"/>
      <c r="JTT1" s="669"/>
      <c r="JTU1" s="669"/>
      <c r="JTV1" s="669"/>
      <c r="JTW1" s="669"/>
      <c r="JTX1" s="670"/>
      <c r="JTY1" s="669"/>
      <c r="JTZ1" s="669"/>
      <c r="JUA1" s="669"/>
      <c r="JUB1" s="671"/>
      <c r="JUC1" s="550"/>
      <c r="JUD1" s="551"/>
      <c r="JUE1" s="669"/>
      <c r="JUF1" s="669"/>
      <c r="JUG1" s="669"/>
      <c r="JUH1" s="669"/>
      <c r="JUI1" s="669"/>
      <c r="JUJ1" s="669"/>
      <c r="JUK1" s="669"/>
      <c r="JUL1" s="669"/>
      <c r="JUM1" s="669"/>
      <c r="JUN1" s="669"/>
      <c r="JUO1" s="669"/>
      <c r="JUP1" s="669"/>
      <c r="JUQ1" s="669"/>
      <c r="JUR1" s="669"/>
      <c r="JUS1" s="670"/>
      <c r="JUT1" s="669"/>
      <c r="JUU1" s="669"/>
      <c r="JUV1" s="669"/>
      <c r="JUW1" s="671"/>
      <c r="JUX1" s="550"/>
      <c r="JUY1" s="551"/>
      <c r="JUZ1" s="669"/>
      <c r="JVA1" s="669"/>
      <c r="JVB1" s="669"/>
      <c r="JVC1" s="669"/>
      <c r="JVD1" s="669"/>
      <c r="JVE1" s="669"/>
      <c r="JVF1" s="669"/>
      <c r="JVG1" s="669"/>
      <c r="JVH1" s="669"/>
      <c r="JVI1" s="669"/>
      <c r="JVJ1" s="669"/>
      <c r="JVK1" s="669"/>
      <c r="JVL1" s="669"/>
      <c r="JVM1" s="669"/>
      <c r="JVN1" s="670"/>
      <c r="JVO1" s="669"/>
      <c r="JVP1" s="669"/>
      <c r="JVQ1" s="669"/>
      <c r="JVR1" s="671"/>
      <c r="JVS1" s="550"/>
      <c r="JVT1" s="551"/>
      <c r="JVU1" s="669"/>
      <c r="JVV1" s="669"/>
      <c r="JVW1" s="669"/>
      <c r="JVX1" s="669"/>
      <c r="JVY1" s="669"/>
      <c r="JVZ1" s="669"/>
      <c r="JWA1" s="669"/>
      <c r="JWB1" s="669"/>
      <c r="JWC1" s="669"/>
      <c r="JWD1" s="669"/>
      <c r="JWE1" s="669"/>
      <c r="JWF1" s="669"/>
      <c r="JWG1" s="669"/>
      <c r="JWH1" s="669"/>
      <c r="JWI1" s="670"/>
      <c r="JWJ1" s="669"/>
      <c r="JWK1" s="669"/>
      <c r="JWL1" s="669"/>
      <c r="JWM1" s="671"/>
      <c r="JWN1" s="550"/>
      <c r="JWO1" s="551"/>
      <c r="JWP1" s="669"/>
      <c r="JWQ1" s="669"/>
      <c r="JWR1" s="669"/>
      <c r="JWS1" s="669"/>
      <c r="JWT1" s="669"/>
      <c r="JWU1" s="669"/>
      <c r="JWV1" s="669"/>
      <c r="JWW1" s="669"/>
      <c r="JWX1" s="669"/>
      <c r="JWY1" s="669"/>
      <c r="JWZ1" s="669"/>
      <c r="JXA1" s="669"/>
      <c r="JXB1" s="669"/>
      <c r="JXC1" s="669"/>
      <c r="JXD1" s="670"/>
      <c r="JXE1" s="669"/>
      <c r="JXF1" s="669"/>
      <c r="JXG1" s="669"/>
      <c r="JXH1" s="671"/>
      <c r="JXI1" s="550"/>
      <c r="JXJ1" s="551"/>
      <c r="JXK1" s="669"/>
      <c r="JXL1" s="669"/>
      <c r="JXM1" s="669"/>
      <c r="JXN1" s="669"/>
      <c r="JXO1" s="669"/>
      <c r="JXP1" s="669"/>
      <c r="JXQ1" s="669"/>
      <c r="JXR1" s="669"/>
      <c r="JXS1" s="669"/>
      <c r="JXT1" s="669"/>
      <c r="JXU1" s="669"/>
      <c r="JXV1" s="669"/>
      <c r="JXW1" s="669"/>
      <c r="JXX1" s="669"/>
      <c r="JXY1" s="670"/>
      <c r="JXZ1" s="669"/>
      <c r="JYA1" s="669"/>
      <c r="JYB1" s="669"/>
      <c r="JYC1" s="671"/>
      <c r="JYD1" s="550"/>
      <c r="JYE1" s="551"/>
      <c r="JYF1" s="669"/>
      <c r="JYG1" s="669"/>
      <c r="JYH1" s="669"/>
      <c r="JYI1" s="669"/>
      <c r="JYJ1" s="669"/>
      <c r="JYK1" s="669"/>
      <c r="JYL1" s="669"/>
      <c r="JYM1" s="669"/>
      <c r="JYN1" s="669"/>
      <c r="JYO1" s="669"/>
      <c r="JYP1" s="669"/>
      <c r="JYQ1" s="669"/>
      <c r="JYR1" s="669"/>
      <c r="JYS1" s="669"/>
      <c r="JYT1" s="670"/>
      <c r="JYU1" s="669"/>
      <c r="JYV1" s="669"/>
      <c r="JYW1" s="669"/>
      <c r="JYX1" s="671"/>
      <c r="JYY1" s="550"/>
      <c r="JYZ1" s="551"/>
      <c r="JZA1" s="669"/>
      <c r="JZB1" s="669"/>
      <c r="JZC1" s="669"/>
      <c r="JZD1" s="669"/>
      <c r="JZE1" s="669"/>
      <c r="JZF1" s="669"/>
      <c r="JZG1" s="669"/>
      <c r="JZH1" s="669"/>
      <c r="JZI1" s="669"/>
      <c r="JZJ1" s="669"/>
      <c r="JZK1" s="669"/>
      <c r="JZL1" s="669"/>
      <c r="JZM1" s="669"/>
      <c r="JZN1" s="669"/>
      <c r="JZO1" s="670"/>
      <c r="JZP1" s="669"/>
      <c r="JZQ1" s="669"/>
      <c r="JZR1" s="669"/>
      <c r="JZS1" s="671"/>
      <c r="JZT1" s="550"/>
      <c r="JZU1" s="551"/>
      <c r="JZV1" s="669"/>
      <c r="JZW1" s="669"/>
      <c r="JZX1" s="669"/>
      <c r="JZY1" s="669"/>
      <c r="JZZ1" s="669"/>
      <c r="KAA1" s="669"/>
      <c r="KAB1" s="669"/>
      <c r="KAC1" s="669"/>
      <c r="KAD1" s="669"/>
      <c r="KAE1" s="669"/>
      <c r="KAF1" s="669"/>
      <c r="KAG1" s="669"/>
      <c r="KAH1" s="669"/>
      <c r="KAI1" s="669"/>
      <c r="KAJ1" s="670"/>
      <c r="KAK1" s="669"/>
      <c r="KAL1" s="669"/>
      <c r="KAM1" s="669"/>
      <c r="KAN1" s="671"/>
      <c r="KAO1" s="550"/>
      <c r="KAP1" s="551"/>
      <c r="KAQ1" s="669"/>
      <c r="KAR1" s="669"/>
      <c r="KAS1" s="669"/>
      <c r="KAT1" s="669"/>
      <c r="KAU1" s="669"/>
      <c r="KAV1" s="669"/>
      <c r="KAW1" s="669"/>
      <c r="KAX1" s="669"/>
      <c r="KAY1" s="669"/>
      <c r="KAZ1" s="669"/>
      <c r="KBA1" s="669"/>
      <c r="KBB1" s="669"/>
      <c r="KBC1" s="669"/>
      <c r="KBD1" s="669"/>
      <c r="KBE1" s="670"/>
      <c r="KBF1" s="669"/>
      <c r="KBG1" s="669"/>
      <c r="KBH1" s="669"/>
      <c r="KBI1" s="671"/>
      <c r="KBJ1" s="550"/>
      <c r="KBK1" s="551"/>
      <c r="KBL1" s="669"/>
      <c r="KBM1" s="669"/>
      <c r="KBN1" s="669"/>
      <c r="KBO1" s="669"/>
      <c r="KBP1" s="669"/>
      <c r="KBQ1" s="669"/>
      <c r="KBR1" s="669"/>
      <c r="KBS1" s="669"/>
      <c r="KBT1" s="669"/>
      <c r="KBU1" s="669"/>
      <c r="KBV1" s="669"/>
      <c r="KBW1" s="669"/>
      <c r="KBX1" s="669"/>
      <c r="KBY1" s="669"/>
      <c r="KBZ1" s="670"/>
      <c r="KCA1" s="669"/>
      <c r="KCB1" s="669"/>
      <c r="KCC1" s="669"/>
      <c r="KCD1" s="671"/>
      <c r="KCE1" s="550"/>
      <c r="KCF1" s="551"/>
      <c r="KCG1" s="669"/>
      <c r="KCH1" s="669"/>
      <c r="KCI1" s="669"/>
      <c r="KCJ1" s="669"/>
      <c r="KCK1" s="669"/>
      <c r="KCL1" s="669"/>
      <c r="KCM1" s="669"/>
      <c r="KCN1" s="669"/>
      <c r="KCO1" s="669"/>
      <c r="KCP1" s="669"/>
      <c r="KCQ1" s="669"/>
      <c r="KCR1" s="669"/>
      <c r="KCS1" s="669"/>
      <c r="KCT1" s="669"/>
      <c r="KCU1" s="670"/>
      <c r="KCV1" s="669"/>
      <c r="KCW1" s="669"/>
      <c r="KCX1" s="669"/>
      <c r="KCY1" s="671"/>
      <c r="KCZ1" s="550"/>
      <c r="KDA1" s="551"/>
      <c r="KDB1" s="669"/>
      <c r="KDC1" s="669"/>
      <c r="KDD1" s="669"/>
      <c r="KDE1" s="669"/>
      <c r="KDF1" s="669"/>
      <c r="KDG1" s="669"/>
      <c r="KDH1" s="669"/>
      <c r="KDI1" s="669"/>
      <c r="KDJ1" s="669"/>
      <c r="KDK1" s="669"/>
      <c r="KDL1" s="669"/>
      <c r="KDM1" s="669"/>
      <c r="KDN1" s="669"/>
      <c r="KDO1" s="669"/>
      <c r="KDP1" s="670"/>
      <c r="KDQ1" s="669"/>
      <c r="KDR1" s="669"/>
      <c r="KDS1" s="669"/>
      <c r="KDT1" s="671"/>
      <c r="KDU1" s="550"/>
      <c r="KDV1" s="551"/>
      <c r="KDW1" s="669"/>
      <c r="KDX1" s="669"/>
      <c r="KDY1" s="669"/>
      <c r="KDZ1" s="669"/>
      <c r="KEA1" s="669"/>
      <c r="KEB1" s="669"/>
      <c r="KEC1" s="669"/>
      <c r="KED1" s="669"/>
      <c r="KEE1" s="669"/>
      <c r="KEF1" s="669"/>
      <c r="KEG1" s="669"/>
      <c r="KEH1" s="669"/>
      <c r="KEI1" s="669"/>
      <c r="KEJ1" s="669"/>
      <c r="KEK1" s="670"/>
      <c r="KEL1" s="669"/>
      <c r="KEM1" s="669"/>
      <c r="KEN1" s="669"/>
      <c r="KEO1" s="671"/>
      <c r="KEP1" s="550"/>
      <c r="KEQ1" s="551"/>
      <c r="KER1" s="669"/>
      <c r="KES1" s="669"/>
      <c r="KET1" s="669"/>
      <c r="KEU1" s="669"/>
      <c r="KEV1" s="669"/>
      <c r="KEW1" s="669"/>
      <c r="KEX1" s="669"/>
      <c r="KEY1" s="669"/>
      <c r="KEZ1" s="669"/>
      <c r="KFA1" s="669"/>
      <c r="KFB1" s="669"/>
      <c r="KFC1" s="669"/>
      <c r="KFD1" s="669"/>
      <c r="KFE1" s="669"/>
      <c r="KFF1" s="670"/>
      <c r="KFG1" s="669"/>
      <c r="KFH1" s="669"/>
      <c r="KFI1" s="669"/>
      <c r="KFJ1" s="671"/>
      <c r="KFK1" s="550"/>
      <c r="KFL1" s="551"/>
      <c r="KFM1" s="669"/>
      <c r="KFN1" s="669"/>
      <c r="KFO1" s="669"/>
      <c r="KFP1" s="669"/>
      <c r="KFQ1" s="669"/>
      <c r="KFR1" s="669"/>
      <c r="KFS1" s="669"/>
      <c r="KFT1" s="669"/>
      <c r="KFU1" s="669"/>
      <c r="KFV1" s="669"/>
      <c r="KFW1" s="669"/>
      <c r="KFX1" s="669"/>
      <c r="KFY1" s="669"/>
      <c r="KFZ1" s="669"/>
      <c r="KGA1" s="670"/>
      <c r="KGB1" s="669"/>
      <c r="KGC1" s="669"/>
      <c r="KGD1" s="669"/>
      <c r="KGE1" s="671"/>
      <c r="KGF1" s="550"/>
      <c r="KGG1" s="551"/>
      <c r="KGH1" s="669"/>
      <c r="KGI1" s="669"/>
      <c r="KGJ1" s="669"/>
      <c r="KGK1" s="669"/>
      <c r="KGL1" s="669"/>
      <c r="KGM1" s="669"/>
      <c r="KGN1" s="669"/>
      <c r="KGO1" s="669"/>
      <c r="KGP1" s="669"/>
      <c r="KGQ1" s="669"/>
      <c r="KGR1" s="669"/>
      <c r="KGS1" s="669"/>
      <c r="KGT1" s="669"/>
      <c r="KGU1" s="669"/>
      <c r="KGV1" s="670"/>
      <c r="KGW1" s="669"/>
      <c r="KGX1" s="669"/>
      <c r="KGY1" s="669"/>
      <c r="KGZ1" s="671"/>
      <c r="KHA1" s="550"/>
      <c r="KHB1" s="551"/>
      <c r="KHC1" s="669"/>
      <c r="KHD1" s="669"/>
      <c r="KHE1" s="669"/>
      <c r="KHF1" s="669"/>
      <c r="KHG1" s="669"/>
      <c r="KHH1" s="669"/>
      <c r="KHI1" s="669"/>
      <c r="KHJ1" s="669"/>
      <c r="KHK1" s="669"/>
      <c r="KHL1" s="669"/>
      <c r="KHM1" s="669"/>
      <c r="KHN1" s="669"/>
      <c r="KHO1" s="669"/>
      <c r="KHP1" s="669"/>
      <c r="KHQ1" s="670"/>
      <c r="KHR1" s="669"/>
      <c r="KHS1" s="669"/>
      <c r="KHT1" s="669"/>
      <c r="KHU1" s="671"/>
      <c r="KHV1" s="550"/>
      <c r="KHW1" s="551"/>
      <c r="KHX1" s="669"/>
      <c r="KHY1" s="669"/>
      <c r="KHZ1" s="669"/>
      <c r="KIA1" s="669"/>
      <c r="KIB1" s="669"/>
      <c r="KIC1" s="669"/>
      <c r="KID1" s="669"/>
      <c r="KIE1" s="669"/>
      <c r="KIF1" s="669"/>
      <c r="KIG1" s="669"/>
      <c r="KIH1" s="669"/>
      <c r="KII1" s="669"/>
      <c r="KIJ1" s="669"/>
      <c r="KIK1" s="669"/>
      <c r="KIL1" s="670"/>
      <c r="KIM1" s="669"/>
      <c r="KIN1" s="669"/>
      <c r="KIO1" s="669"/>
      <c r="KIP1" s="671"/>
      <c r="KIQ1" s="550"/>
      <c r="KIR1" s="551"/>
      <c r="KIS1" s="669"/>
      <c r="KIT1" s="669"/>
      <c r="KIU1" s="669"/>
      <c r="KIV1" s="669"/>
      <c r="KIW1" s="669"/>
      <c r="KIX1" s="669"/>
      <c r="KIY1" s="669"/>
      <c r="KIZ1" s="669"/>
      <c r="KJA1" s="669"/>
      <c r="KJB1" s="669"/>
      <c r="KJC1" s="669"/>
      <c r="KJD1" s="669"/>
      <c r="KJE1" s="669"/>
      <c r="KJF1" s="669"/>
      <c r="KJG1" s="670"/>
      <c r="KJH1" s="669"/>
      <c r="KJI1" s="669"/>
      <c r="KJJ1" s="669"/>
      <c r="KJK1" s="671"/>
      <c r="KJL1" s="550"/>
      <c r="KJM1" s="551"/>
      <c r="KJN1" s="669"/>
      <c r="KJO1" s="669"/>
      <c r="KJP1" s="669"/>
      <c r="KJQ1" s="669"/>
      <c r="KJR1" s="669"/>
      <c r="KJS1" s="669"/>
      <c r="KJT1" s="669"/>
      <c r="KJU1" s="669"/>
      <c r="KJV1" s="669"/>
      <c r="KJW1" s="669"/>
      <c r="KJX1" s="669"/>
      <c r="KJY1" s="669"/>
      <c r="KJZ1" s="669"/>
      <c r="KKA1" s="669"/>
      <c r="KKB1" s="670"/>
      <c r="KKC1" s="669"/>
      <c r="KKD1" s="669"/>
      <c r="KKE1" s="669"/>
      <c r="KKF1" s="671"/>
      <c r="KKG1" s="550"/>
      <c r="KKH1" s="551"/>
      <c r="KKI1" s="669"/>
      <c r="KKJ1" s="669"/>
      <c r="KKK1" s="669"/>
      <c r="KKL1" s="669"/>
      <c r="KKM1" s="669"/>
      <c r="KKN1" s="669"/>
      <c r="KKO1" s="669"/>
      <c r="KKP1" s="669"/>
      <c r="KKQ1" s="669"/>
      <c r="KKR1" s="669"/>
      <c r="KKS1" s="669"/>
      <c r="KKT1" s="669"/>
      <c r="KKU1" s="669"/>
      <c r="KKV1" s="669"/>
      <c r="KKW1" s="670"/>
      <c r="KKX1" s="669"/>
      <c r="KKY1" s="669"/>
      <c r="KKZ1" s="669"/>
      <c r="KLA1" s="671"/>
      <c r="KLB1" s="550"/>
      <c r="KLC1" s="551"/>
      <c r="KLD1" s="669"/>
      <c r="KLE1" s="669"/>
      <c r="KLF1" s="669"/>
      <c r="KLG1" s="669"/>
      <c r="KLH1" s="669"/>
      <c r="KLI1" s="669"/>
      <c r="KLJ1" s="669"/>
      <c r="KLK1" s="669"/>
      <c r="KLL1" s="669"/>
      <c r="KLM1" s="669"/>
      <c r="KLN1" s="669"/>
      <c r="KLO1" s="669"/>
      <c r="KLP1" s="669"/>
      <c r="KLQ1" s="669"/>
      <c r="KLR1" s="670"/>
      <c r="KLS1" s="669"/>
      <c r="KLT1" s="669"/>
      <c r="KLU1" s="669"/>
      <c r="KLV1" s="671"/>
      <c r="KLW1" s="550"/>
      <c r="KLX1" s="551"/>
      <c r="KLY1" s="669"/>
      <c r="KLZ1" s="669"/>
      <c r="KMA1" s="669"/>
      <c r="KMB1" s="669"/>
      <c r="KMC1" s="669"/>
      <c r="KMD1" s="669"/>
      <c r="KME1" s="669"/>
      <c r="KMF1" s="669"/>
      <c r="KMG1" s="669"/>
      <c r="KMH1" s="669"/>
      <c r="KMI1" s="669"/>
      <c r="KMJ1" s="669"/>
      <c r="KMK1" s="669"/>
      <c r="KML1" s="669"/>
      <c r="KMM1" s="670"/>
      <c r="KMN1" s="669"/>
      <c r="KMO1" s="669"/>
      <c r="KMP1" s="669"/>
      <c r="KMQ1" s="671"/>
      <c r="KMR1" s="550"/>
      <c r="KMS1" s="551"/>
      <c r="KMT1" s="669"/>
      <c r="KMU1" s="669"/>
      <c r="KMV1" s="669"/>
      <c r="KMW1" s="669"/>
      <c r="KMX1" s="669"/>
      <c r="KMY1" s="669"/>
      <c r="KMZ1" s="669"/>
      <c r="KNA1" s="669"/>
      <c r="KNB1" s="669"/>
      <c r="KNC1" s="669"/>
      <c r="KND1" s="669"/>
      <c r="KNE1" s="669"/>
      <c r="KNF1" s="669"/>
      <c r="KNG1" s="669"/>
      <c r="KNH1" s="670"/>
      <c r="KNI1" s="669"/>
      <c r="KNJ1" s="669"/>
      <c r="KNK1" s="669"/>
      <c r="KNL1" s="671"/>
      <c r="KNM1" s="550"/>
      <c r="KNN1" s="551"/>
      <c r="KNO1" s="669"/>
      <c r="KNP1" s="669"/>
      <c r="KNQ1" s="669"/>
      <c r="KNR1" s="669"/>
      <c r="KNS1" s="669"/>
      <c r="KNT1" s="669"/>
      <c r="KNU1" s="669"/>
      <c r="KNV1" s="669"/>
      <c r="KNW1" s="669"/>
      <c r="KNX1" s="669"/>
      <c r="KNY1" s="669"/>
      <c r="KNZ1" s="669"/>
      <c r="KOA1" s="669"/>
      <c r="KOB1" s="669"/>
      <c r="KOC1" s="670"/>
      <c r="KOD1" s="669"/>
      <c r="KOE1" s="669"/>
      <c r="KOF1" s="669"/>
      <c r="KOG1" s="671"/>
      <c r="KOH1" s="550"/>
      <c r="KOI1" s="551"/>
      <c r="KOJ1" s="669"/>
      <c r="KOK1" s="669"/>
      <c r="KOL1" s="669"/>
      <c r="KOM1" s="669"/>
      <c r="KON1" s="669"/>
      <c r="KOO1" s="669"/>
      <c r="KOP1" s="669"/>
      <c r="KOQ1" s="669"/>
      <c r="KOR1" s="669"/>
      <c r="KOS1" s="669"/>
      <c r="KOT1" s="669"/>
      <c r="KOU1" s="669"/>
      <c r="KOV1" s="669"/>
      <c r="KOW1" s="669"/>
      <c r="KOX1" s="670"/>
      <c r="KOY1" s="669"/>
      <c r="KOZ1" s="669"/>
      <c r="KPA1" s="669"/>
      <c r="KPB1" s="671"/>
      <c r="KPC1" s="550"/>
      <c r="KPD1" s="551"/>
      <c r="KPE1" s="669"/>
      <c r="KPF1" s="669"/>
      <c r="KPG1" s="669"/>
      <c r="KPH1" s="669"/>
      <c r="KPI1" s="669"/>
      <c r="KPJ1" s="669"/>
      <c r="KPK1" s="669"/>
      <c r="KPL1" s="669"/>
      <c r="KPM1" s="669"/>
      <c r="KPN1" s="669"/>
      <c r="KPO1" s="669"/>
      <c r="KPP1" s="669"/>
      <c r="KPQ1" s="669"/>
      <c r="KPR1" s="669"/>
      <c r="KPS1" s="670"/>
      <c r="KPT1" s="669"/>
      <c r="KPU1" s="669"/>
      <c r="KPV1" s="669"/>
      <c r="KPW1" s="671"/>
      <c r="KPX1" s="550"/>
      <c r="KPY1" s="551"/>
      <c r="KPZ1" s="669"/>
      <c r="KQA1" s="669"/>
      <c r="KQB1" s="669"/>
      <c r="KQC1" s="669"/>
      <c r="KQD1" s="669"/>
      <c r="KQE1" s="669"/>
      <c r="KQF1" s="669"/>
      <c r="KQG1" s="669"/>
      <c r="KQH1" s="669"/>
      <c r="KQI1" s="669"/>
      <c r="KQJ1" s="669"/>
      <c r="KQK1" s="669"/>
      <c r="KQL1" s="669"/>
      <c r="KQM1" s="669"/>
      <c r="KQN1" s="670"/>
      <c r="KQO1" s="669"/>
      <c r="KQP1" s="669"/>
      <c r="KQQ1" s="669"/>
      <c r="KQR1" s="671"/>
      <c r="KQS1" s="550"/>
      <c r="KQT1" s="551"/>
      <c r="KQU1" s="669"/>
      <c r="KQV1" s="669"/>
      <c r="KQW1" s="669"/>
      <c r="KQX1" s="669"/>
      <c r="KQY1" s="669"/>
      <c r="KQZ1" s="669"/>
      <c r="KRA1" s="669"/>
      <c r="KRB1" s="669"/>
      <c r="KRC1" s="669"/>
      <c r="KRD1" s="669"/>
      <c r="KRE1" s="669"/>
      <c r="KRF1" s="669"/>
      <c r="KRG1" s="669"/>
      <c r="KRH1" s="669"/>
      <c r="KRI1" s="670"/>
      <c r="KRJ1" s="669"/>
      <c r="KRK1" s="669"/>
      <c r="KRL1" s="669"/>
      <c r="KRM1" s="671"/>
      <c r="KRN1" s="550"/>
      <c r="KRO1" s="551"/>
      <c r="KRP1" s="669"/>
      <c r="KRQ1" s="669"/>
      <c r="KRR1" s="669"/>
      <c r="KRS1" s="669"/>
      <c r="KRT1" s="669"/>
      <c r="KRU1" s="669"/>
      <c r="KRV1" s="669"/>
      <c r="KRW1" s="669"/>
      <c r="KRX1" s="669"/>
      <c r="KRY1" s="669"/>
      <c r="KRZ1" s="669"/>
      <c r="KSA1" s="669"/>
      <c r="KSB1" s="669"/>
      <c r="KSC1" s="669"/>
      <c r="KSD1" s="670"/>
      <c r="KSE1" s="669"/>
      <c r="KSF1" s="669"/>
      <c r="KSG1" s="669"/>
      <c r="KSH1" s="671"/>
      <c r="KSI1" s="550"/>
      <c r="KSJ1" s="551"/>
      <c r="KSK1" s="669"/>
      <c r="KSL1" s="669"/>
      <c r="KSM1" s="669"/>
      <c r="KSN1" s="669"/>
      <c r="KSO1" s="669"/>
      <c r="KSP1" s="669"/>
      <c r="KSQ1" s="669"/>
      <c r="KSR1" s="669"/>
      <c r="KSS1" s="669"/>
      <c r="KST1" s="669"/>
      <c r="KSU1" s="669"/>
      <c r="KSV1" s="669"/>
      <c r="KSW1" s="669"/>
      <c r="KSX1" s="669"/>
      <c r="KSY1" s="670"/>
      <c r="KSZ1" s="669"/>
      <c r="KTA1" s="669"/>
      <c r="KTB1" s="669"/>
      <c r="KTC1" s="671"/>
      <c r="KTD1" s="550"/>
      <c r="KTE1" s="551"/>
      <c r="KTF1" s="669"/>
      <c r="KTG1" s="669"/>
      <c r="KTH1" s="669"/>
      <c r="KTI1" s="669"/>
      <c r="KTJ1" s="669"/>
      <c r="KTK1" s="669"/>
      <c r="KTL1" s="669"/>
      <c r="KTM1" s="669"/>
      <c r="KTN1" s="669"/>
      <c r="KTO1" s="669"/>
      <c r="KTP1" s="669"/>
      <c r="KTQ1" s="669"/>
      <c r="KTR1" s="669"/>
      <c r="KTS1" s="669"/>
      <c r="KTT1" s="670"/>
      <c r="KTU1" s="669"/>
      <c r="KTV1" s="669"/>
      <c r="KTW1" s="669"/>
      <c r="KTX1" s="671"/>
      <c r="KTY1" s="550"/>
      <c r="KTZ1" s="551"/>
      <c r="KUA1" s="669"/>
      <c r="KUB1" s="669"/>
      <c r="KUC1" s="669"/>
      <c r="KUD1" s="669"/>
      <c r="KUE1" s="669"/>
      <c r="KUF1" s="669"/>
      <c r="KUG1" s="669"/>
      <c r="KUH1" s="669"/>
      <c r="KUI1" s="669"/>
      <c r="KUJ1" s="669"/>
      <c r="KUK1" s="669"/>
      <c r="KUL1" s="669"/>
      <c r="KUM1" s="669"/>
      <c r="KUN1" s="669"/>
      <c r="KUO1" s="670"/>
      <c r="KUP1" s="669"/>
      <c r="KUQ1" s="669"/>
      <c r="KUR1" s="669"/>
      <c r="KUS1" s="671"/>
      <c r="KUT1" s="550"/>
      <c r="KUU1" s="551"/>
      <c r="KUV1" s="669"/>
      <c r="KUW1" s="669"/>
      <c r="KUX1" s="669"/>
      <c r="KUY1" s="669"/>
      <c r="KUZ1" s="669"/>
      <c r="KVA1" s="669"/>
      <c r="KVB1" s="669"/>
      <c r="KVC1" s="669"/>
      <c r="KVD1" s="669"/>
      <c r="KVE1" s="669"/>
      <c r="KVF1" s="669"/>
      <c r="KVG1" s="669"/>
      <c r="KVH1" s="669"/>
      <c r="KVI1" s="669"/>
      <c r="KVJ1" s="670"/>
      <c r="KVK1" s="669"/>
      <c r="KVL1" s="669"/>
      <c r="KVM1" s="669"/>
      <c r="KVN1" s="671"/>
      <c r="KVO1" s="550"/>
      <c r="KVP1" s="551"/>
      <c r="KVQ1" s="669"/>
      <c r="KVR1" s="669"/>
      <c r="KVS1" s="669"/>
      <c r="KVT1" s="669"/>
      <c r="KVU1" s="669"/>
      <c r="KVV1" s="669"/>
      <c r="KVW1" s="669"/>
      <c r="KVX1" s="669"/>
      <c r="KVY1" s="669"/>
      <c r="KVZ1" s="669"/>
      <c r="KWA1" s="669"/>
      <c r="KWB1" s="669"/>
      <c r="KWC1" s="669"/>
      <c r="KWD1" s="669"/>
      <c r="KWE1" s="670"/>
      <c r="KWF1" s="669"/>
      <c r="KWG1" s="669"/>
      <c r="KWH1" s="669"/>
      <c r="KWI1" s="671"/>
      <c r="KWJ1" s="550"/>
      <c r="KWK1" s="551"/>
      <c r="KWL1" s="669"/>
      <c r="KWM1" s="669"/>
      <c r="KWN1" s="669"/>
      <c r="KWO1" s="669"/>
      <c r="KWP1" s="669"/>
      <c r="KWQ1" s="669"/>
      <c r="KWR1" s="669"/>
      <c r="KWS1" s="669"/>
      <c r="KWT1" s="669"/>
      <c r="KWU1" s="669"/>
      <c r="KWV1" s="669"/>
      <c r="KWW1" s="669"/>
      <c r="KWX1" s="669"/>
      <c r="KWY1" s="669"/>
      <c r="KWZ1" s="670"/>
      <c r="KXA1" s="669"/>
      <c r="KXB1" s="669"/>
      <c r="KXC1" s="669"/>
      <c r="KXD1" s="671"/>
      <c r="KXE1" s="550"/>
      <c r="KXF1" s="551"/>
      <c r="KXG1" s="669"/>
      <c r="KXH1" s="669"/>
      <c r="KXI1" s="669"/>
      <c r="KXJ1" s="669"/>
      <c r="KXK1" s="669"/>
      <c r="KXL1" s="669"/>
      <c r="KXM1" s="669"/>
      <c r="KXN1" s="669"/>
      <c r="KXO1" s="669"/>
      <c r="KXP1" s="669"/>
      <c r="KXQ1" s="669"/>
      <c r="KXR1" s="669"/>
      <c r="KXS1" s="669"/>
      <c r="KXT1" s="669"/>
      <c r="KXU1" s="670"/>
      <c r="KXV1" s="669"/>
      <c r="KXW1" s="669"/>
      <c r="KXX1" s="669"/>
      <c r="KXY1" s="671"/>
      <c r="KXZ1" s="550"/>
      <c r="KYA1" s="551"/>
      <c r="KYB1" s="669"/>
      <c r="KYC1" s="669"/>
      <c r="KYD1" s="669"/>
      <c r="KYE1" s="669"/>
      <c r="KYF1" s="669"/>
      <c r="KYG1" s="669"/>
      <c r="KYH1" s="669"/>
      <c r="KYI1" s="669"/>
      <c r="KYJ1" s="669"/>
      <c r="KYK1" s="669"/>
      <c r="KYL1" s="669"/>
      <c r="KYM1" s="669"/>
      <c r="KYN1" s="669"/>
      <c r="KYO1" s="669"/>
      <c r="KYP1" s="670"/>
      <c r="KYQ1" s="669"/>
      <c r="KYR1" s="669"/>
      <c r="KYS1" s="669"/>
      <c r="KYT1" s="671"/>
      <c r="KYU1" s="550"/>
      <c r="KYV1" s="551"/>
      <c r="KYW1" s="669"/>
      <c r="KYX1" s="669"/>
      <c r="KYY1" s="669"/>
      <c r="KYZ1" s="669"/>
      <c r="KZA1" s="669"/>
      <c r="KZB1" s="669"/>
      <c r="KZC1" s="669"/>
      <c r="KZD1" s="669"/>
      <c r="KZE1" s="669"/>
      <c r="KZF1" s="669"/>
      <c r="KZG1" s="669"/>
      <c r="KZH1" s="669"/>
      <c r="KZI1" s="669"/>
      <c r="KZJ1" s="669"/>
      <c r="KZK1" s="670"/>
      <c r="KZL1" s="669"/>
      <c r="KZM1" s="669"/>
      <c r="KZN1" s="669"/>
      <c r="KZO1" s="671"/>
      <c r="KZP1" s="550"/>
      <c r="KZQ1" s="551"/>
      <c r="KZR1" s="669"/>
      <c r="KZS1" s="669"/>
      <c r="KZT1" s="669"/>
      <c r="KZU1" s="669"/>
      <c r="KZV1" s="669"/>
      <c r="KZW1" s="669"/>
      <c r="KZX1" s="669"/>
      <c r="KZY1" s="669"/>
      <c r="KZZ1" s="669"/>
      <c r="LAA1" s="669"/>
      <c r="LAB1" s="669"/>
      <c r="LAC1" s="669"/>
      <c r="LAD1" s="669"/>
      <c r="LAE1" s="669"/>
      <c r="LAF1" s="670"/>
      <c r="LAG1" s="669"/>
      <c r="LAH1" s="669"/>
      <c r="LAI1" s="669"/>
      <c r="LAJ1" s="671"/>
      <c r="LAK1" s="550"/>
      <c r="LAL1" s="551"/>
      <c r="LAM1" s="669"/>
      <c r="LAN1" s="669"/>
      <c r="LAO1" s="669"/>
      <c r="LAP1" s="669"/>
      <c r="LAQ1" s="669"/>
      <c r="LAR1" s="669"/>
      <c r="LAS1" s="669"/>
      <c r="LAT1" s="669"/>
      <c r="LAU1" s="669"/>
      <c r="LAV1" s="669"/>
      <c r="LAW1" s="669"/>
      <c r="LAX1" s="669"/>
      <c r="LAY1" s="669"/>
      <c r="LAZ1" s="669"/>
      <c r="LBA1" s="670"/>
      <c r="LBB1" s="669"/>
      <c r="LBC1" s="669"/>
      <c r="LBD1" s="669"/>
      <c r="LBE1" s="671"/>
      <c r="LBF1" s="550"/>
      <c r="LBG1" s="551"/>
      <c r="LBH1" s="669"/>
      <c r="LBI1" s="669"/>
      <c r="LBJ1" s="669"/>
      <c r="LBK1" s="669"/>
      <c r="LBL1" s="669"/>
      <c r="LBM1" s="669"/>
      <c r="LBN1" s="669"/>
      <c r="LBO1" s="669"/>
      <c r="LBP1" s="669"/>
      <c r="LBQ1" s="669"/>
      <c r="LBR1" s="669"/>
      <c r="LBS1" s="669"/>
      <c r="LBT1" s="669"/>
      <c r="LBU1" s="669"/>
      <c r="LBV1" s="670"/>
      <c r="LBW1" s="669"/>
      <c r="LBX1" s="669"/>
      <c r="LBY1" s="669"/>
      <c r="LBZ1" s="671"/>
      <c r="LCA1" s="550"/>
      <c r="LCB1" s="551"/>
      <c r="LCC1" s="669"/>
      <c r="LCD1" s="669"/>
      <c r="LCE1" s="669"/>
      <c r="LCF1" s="669"/>
      <c r="LCG1" s="669"/>
      <c r="LCH1" s="669"/>
      <c r="LCI1" s="669"/>
      <c r="LCJ1" s="669"/>
      <c r="LCK1" s="669"/>
      <c r="LCL1" s="669"/>
      <c r="LCM1" s="669"/>
      <c r="LCN1" s="669"/>
      <c r="LCO1" s="669"/>
      <c r="LCP1" s="669"/>
      <c r="LCQ1" s="670"/>
      <c r="LCR1" s="669"/>
      <c r="LCS1" s="669"/>
      <c r="LCT1" s="669"/>
      <c r="LCU1" s="671"/>
      <c r="LCV1" s="550"/>
      <c r="LCW1" s="551"/>
      <c r="LCX1" s="669"/>
      <c r="LCY1" s="669"/>
      <c r="LCZ1" s="669"/>
      <c r="LDA1" s="669"/>
      <c r="LDB1" s="669"/>
      <c r="LDC1" s="669"/>
      <c r="LDD1" s="669"/>
      <c r="LDE1" s="669"/>
      <c r="LDF1" s="669"/>
      <c r="LDG1" s="669"/>
      <c r="LDH1" s="669"/>
      <c r="LDI1" s="669"/>
      <c r="LDJ1" s="669"/>
      <c r="LDK1" s="669"/>
      <c r="LDL1" s="670"/>
      <c r="LDM1" s="669"/>
      <c r="LDN1" s="669"/>
      <c r="LDO1" s="669"/>
      <c r="LDP1" s="671"/>
      <c r="LDQ1" s="550"/>
      <c r="LDR1" s="551"/>
      <c r="LDS1" s="669"/>
      <c r="LDT1" s="669"/>
      <c r="LDU1" s="669"/>
      <c r="LDV1" s="669"/>
      <c r="LDW1" s="669"/>
      <c r="LDX1" s="669"/>
      <c r="LDY1" s="669"/>
      <c r="LDZ1" s="669"/>
      <c r="LEA1" s="669"/>
      <c r="LEB1" s="669"/>
      <c r="LEC1" s="669"/>
      <c r="LED1" s="669"/>
      <c r="LEE1" s="669"/>
      <c r="LEF1" s="669"/>
      <c r="LEG1" s="670"/>
      <c r="LEH1" s="669"/>
      <c r="LEI1" s="669"/>
      <c r="LEJ1" s="669"/>
      <c r="LEK1" s="671"/>
      <c r="LEL1" s="550"/>
      <c r="LEM1" s="551"/>
      <c r="LEN1" s="669"/>
      <c r="LEO1" s="669"/>
      <c r="LEP1" s="669"/>
      <c r="LEQ1" s="669"/>
      <c r="LER1" s="669"/>
      <c r="LES1" s="669"/>
      <c r="LET1" s="669"/>
      <c r="LEU1" s="669"/>
      <c r="LEV1" s="669"/>
      <c r="LEW1" s="669"/>
      <c r="LEX1" s="669"/>
      <c r="LEY1" s="669"/>
      <c r="LEZ1" s="669"/>
      <c r="LFA1" s="669"/>
      <c r="LFB1" s="670"/>
      <c r="LFC1" s="669"/>
      <c r="LFD1" s="669"/>
      <c r="LFE1" s="669"/>
      <c r="LFF1" s="671"/>
      <c r="LFG1" s="550"/>
      <c r="LFH1" s="551"/>
      <c r="LFI1" s="669"/>
      <c r="LFJ1" s="669"/>
      <c r="LFK1" s="669"/>
      <c r="LFL1" s="669"/>
      <c r="LFM1" s="669"/>
      <c r="LFN1" s="669"/>
      <c r="LFO1" s="669"/>
      <c r="LFP1" s="669"/>
      <c r="LFQ1" s="669"/>
      <c r="LFR1" s="669"/>
      <c r="LFS1" s="669"/>
      <c r="LFT1" s="669"/>
      <c r="LFU1" s="669"/>
      <c r="LFV1" s="669"/>
      <c r="LFW1" s="670"/>
      <c r="LFX1" s="669"/>
      <c r="LFY1" s="669"/>
      <c r="LFZ1" s="669"/>
      <c r="LGA1" s="671"/>
      <c r="LGB1" s="550"/>
      <c r="LGC1" s="551"/>
      <c r="LGD1" s="669"/>
      <c r="LGE1" s="669"/>
      <c r="LGF1" s="669"/>
      <c r="LGG1" s="669"/>
      <c r="LGH1" s="669"/>
      <c r="LGI1" s="669"/>
      <c r="LGJ1" s="669"/>
      <c r="LGK1" s="669"/>
      <c r="LGL1" s="669"/>
      <c r="LGM1" s="669"/>
      <c r="LGN1" s="669"/>
      <c r="LGO1" s="669"/>
      <c r="LGP1" s="669"/>
      <c r="LGQ1" s="669"/>
      <c r="LGR1" s="670"/>
      <c r="LGS1" s="669"/>
      <c r="LGT1" s="669"/>
      <c r="LGU1" s="669"/>
      <c r="LGV1" s="671"/>
      <c r="LGW1" s="550"/>
      <c r="LGX1" s="551"/>
      <c r="LGY1" s="669"/>
      <c r="LGZ1" s="669"/>
      <c r="LHA1" s="669"/>
      <c r="LHB1" s="669"/>
      <c r="LHC1" s="669"/>
      <c r="LHD1" s="669"/>
      <c r="LHE1" s="669"/>
      <c r="LHF1" s="669"/>
      <c r="LHG1" s="669"/>
      <c r="LHH1" s="669"/>
      <c r="LHI1" s="669"/>
      <c r="LHJ1" s="669"/>
      <c r="LHK1" s="669"/>
      <c r="LHL1" s="669"/>
      <c r="LHM1" s="670"/>
      <c r="LHN1" s="669"/>
      <c r="LHO1" s="669"/>
      <c r="LHP1" s="669"/>
      <c r="LHQ1" s="671"/>
      <c r="LHR1" s="550"/>
      <c r="LHS1" s="551"/>
      <c r="LHT1" s="669"/>
      <c r="LHU1" s="669"/>
      <c r="LHV1" s="669"/>
      <c r="LHW1" s="669"/>
      <c r="LHX1" s="669"/>
      <c r="LHY1" s="669"/>
      <c r="LHZ1" s="669"/>
      <c r="LIA1" s="669"/>
      <c r="LIB1" s="669"/>
      <c r="LIC1" s="669"/>
      <c r="LID1" s="669"/>
      <c r="LIE1" s="669"/>
      <c r="LIF1" s="669"/>
      <c r="LIG1" s="669"/>
      <c r="LIH1" s="670"/>
      <c r="LII1" s="669"/>
      <c r="LIJ1" s="669"/>
      <c r="LIK1" s="669"/>
      <c r="LIL1" s="671"/>
      <c r="LIM1" s="550"/>
      <c r="LIN1" s="551"/>
      <c r="LIO1" s="669"/>
      <c r="LIP1" s="669"/>
      <c r="LIQ1" s="669"/>
      <c r="LIR1" s="669"/>
      <c r="LIS1" s="669"/>
      <c r="LIT1" s="669"/>
      <c r="LIU1" s="669"/>
      <c r="LIV1" s="669"/>
      <c r="LIW1" s="669"/>
      <c r="LIX1" s="669"/>
      <c r="LIY1" s="669"/>
      <c r="LIZ1" s="669"/>
      <c r="LJA1" s="669"/>
      <c r="LJB1" s="669"/>
      <c r="LJC1" s="670"/>
      <c r="LJD1" s="669"/>
      <c r="LJE1" s="669"/>
      <c r="LJF1" s="669"/>
      <c r="LJG1" s="671"/>
      <c r="LJH1" s="550"/>
      <c r="LJI1" s="551"/>
      <c r="LJJ1" s="669"/>
      <c r="LJK1" s="669"/>
      <c r="LJL1" s="669"/>
      <c r="LJM1" s="669"/>
      <c r="LJN1" s="669"/>
      <c r="LJO1" s="669"/>
      <c r="LJP1" s="669"/>
      <c r="LJQ1" s="669"/>
      <c r="LJR1" s="669"/>
      <c r="LJS1" s="669"/>
      <c r="LJT1" s="669"/>
      <c r="LJU1" s="669"/>
      <c r="LJV1" s="669"/>
      <c r="LJW1" s="669"/>
      <c r="LJX1" s="670"/>
      <c r="LJY1" s="669"/>
      <c r="LJZ1" s="669"/>
      <c r="LKA1" s="669"/>
      <c r="LKB1" s="671"/>
      <c r="LKC1" s="550"/>
      <c r="LKD1" s="551"/>
      <c r="LKE1" s="669"/>
      <c r="LKF1" s="669"/>
      <c r="LKG1" s="669"/>
      <c r="LKH1" s="669"/>
      <c r="LKI1" s="669"/>
      <c r="LKJ1" s="669"/>
      <c r="LKK1" s="669"/>
      <c r="LKL1" s="669"/>
      <c r="LKM1" s="669"/>
      <c r="LKN1" s="669"/>
      <c r="LKO1" s="669"/>
      <c r="LKP1" s="669"/>
      <c r="LKQ1" s="669"/>
      <c r="LKR1" s="669"/>
      <c r="LKS1" s="670"/>
      <c r="LKT1" s="669"/>
      <c r="LKU1" s="669"/>
      <c r="LKV1" s="669"/>
      <c r="LKW1" s="671"/>
      <c r="LKX1" s="550"/>
      <c r="LKY1" s="551"/>
      <c r="LKZ1" s="669"/>
      <c r="LLA1" s="669"/>
      <c r="LLB1" s="669"/>
      <c r="LLC1" s="669"/>
      <c r="LLD1" s="669"/>
      <c r="LLE1" s="669"/>
      <c r="LLF1" s="669"/>
      <c r="LLG1" s="669"/>
      <c r="LLH1" s="669"/>
      <c r="LLI1" s="669"/>
      <c r="LLJ1" s="669"/>
      <c r="LLK1" s="669"/>
      <c r="LLL1" s="669"/>
      <c r="LLM1" s="669"/>
      <c r="LLN1" s="670"/>
      <c r="LLO1" s="669"/>
      <c r="LLP1" s="669"/>
      <c r="LLQ1" s="669"/>
      <c r="LLR1" s="671"/>
      <c r="LLS1" s="550"/>
      <c r="LLT1" s="551"/>
      <c r="LLU1" s="669"/>
      <c r="LLV1" s="669"/>
      <c r="LLW1" s="669"/>
      <c r="LLX1" s="669"/>
      <c r="LLY1" s="669"/>
      <c r="LLZ1" s="669"/>
      <c r="LMA1" s="669"/>
      <c r="LMB1" s="669"/>
      <c r="LMC1" s="669"/>
      <c r="LMD1" s="669"/>
      <c r="LME1" s="669"/>
      <c r="LMF1" s="669"/>
      <c r="LMG1" s="669"/>
      <c r="LMH1" s="669"/>
      <c r="LMI1" s="670"/>
      <c r="LMJ1" s="669"/>
      <c r="LMK1" s="669"/>
      <c r="LML1" s="669"/>
      <c r="LMM1" s="671"/>
      <c r="LMN1" s="550"/>
      <c r="LMO1" s="551"/>
      <c r="LMP1" s="669"/>
      <c r="LMQ1" s="669"/>
      <c r="LMR1" s="669"/>
      <c r="LMS1" s="669"/>
      <c r="LMT1" s="669"/>
      <c r="LMU1" s="669"/>
      <c r="LMV1" s="669"/>
      <c r="LMW1" s="669"/>
      <c r="LMX1" s="669"/>
      <c r="LMY1" s="669"/>
      <c r="LMZ1" s="669"/>
      <c r="LNA1" s="669"/>
      <c r="LNB1" s="669"/>
      <c r="LNC1" s="669"/>
      <c r="LND1" s="670"/>
      <c r="LNE1" s="669"/>
      <c r="LNF1" s="669"/>
      <c r="LNG1" s="669"/>
      <c r="LNH1" s="671"/>
      <c r="LNI1" s="550"/>
      <c r="LNJ1" s="551"/>
      <c r="LNK1" s="669"/>
      <c r="LNL1" s="669"/>
      <c r="LNM1" s="669"/>
      <c r="LNN1" s="669"/>
      <c r="LNO1" s="669"/>
      <c r="LNP1" s="669"/>
      <c r="LNQ1" s="669"/>
      <c r="LNR1" s="669"/>
      <c r="LNS1" s="669"/>
      <c r="LNT1" s="669"/>
      <c r="LNU1" s="669"/>
      <c r="LNV1" s="669"/>
      <c r="LNW1" s="669"/>
      <c r="LNX1" s="669"/>
      <c r="LNY1" s="670"/>
      <c r="LNZ1" s="669"/>
      <c r="LOA1" s="669"/>
      <c r="LOB1" s="669"/>
      <c r="LOC1" s="671"/>
      <c r="LOD1" s="550"/>
      <c r="LOE1" s="551"/>
      <c r="LOF1" s="669"/>
      <c r="LOG1" s="669"/>
      <c r="LOH1" s="669"/>
      <c r="LOI1" s="669"/>
      <c r="LOJ1" s="669"/>
      <c r="LOK1" s="669"/>
      <c r="LOL1" s="669"/>
      <c r="LOM1" s="669"/>
      <c r="LON1" s="669"/>
      <c r="LOO1" s="669"/>
      <c r="LOP1" s="669"/>
      <c r="LOQ1" s="669"/>
      <c r="LOR1" s="669"/>
      <c r="LOS1" s="669"/>
      <c r="LOT1" s="670"/>
      <c r="LOU1" s="669"/>
      <c r="LOV1" s="669"/>
      <c r="LOW1" s="669"/>
      <c r="LOX1" s="671"/>
      <c r="LOY1" s="550"/>
      <c r="LOZ1" s="551"/>
      <c r="LPA1" s="669"/>
      <c r="LPB1" s="669"/>
      <c r="LPC1" s="669"/>
      <c r="LPD1" s="669"/>
      <c r="LPE1" s="669"/>
      <c r="LPF1" s="669"/>
      <c r="LPG1" s="669"/>
      <c r="LPH1" s="669"/>
      <c r="LPI1" s="669"/>
      <c r="LPJ1" s="669"/>
      <c r="LPK1" s="669"/>
      <c r="LPL1" s="669"/>
      <c r="LPM1" s="669"/>
      <c r="LPN1" s="669"/>
      <c r="LPO1" s="670"/>
      <c r="LPP1" s="669"/>
      <c r="LPQ1" s="669"/>
      <c r="LPR1" s="669"/>
      <c r="LPS1" s="671"/>
      <c r="LPT1" s="550"/>
      <c r="LPU1" s="551"/>
      <c r="LPV1" s="669"/>
      <c r="LPW1" s="669"/>
      <c r="LPX1" s="669"/>
      <c r="LPY1" s="669"/>
      <c r="LPZ1" s="669"/>
      <c r="LQA1" s="669"/>
      <c r="LQB1" s="669"/>
      <c r="LQC1" s="669"/>
      <c r="LQD1" s="669"/>
      <c r="LQE1" s="669"/>
      <c r="LQF1" s="669"/>
      <c r="LQG1" s="669"/>
      <c r="LQH1" s="669"/>
      <c r="LQI1" s="669"/>
      <c r="LQJ1" s="670"/>
      <c r="LQK1" s="669"/>
      <c r="LQL1" s="669"/>
      <c r="LQM1" s="669"/>
      <c r="LQN1" s="671"/>
      <c r="LQO1" s="550"/>
      <c r="LQP1" s="551"/>
      <c r="LQQ1" s="669"/>
      <c r="LQR1" s="669"/>
      <c r="LQS1" s="669"/>
      <c r="LQT1" s="669"/>
      <c r="LQU1" s="669"/>
      <c r="LQV1" s="669"/>
      <c r="LQW1" s="669"/>
      <c r="LQX1" s="669"/>
      <c r="LQY1" s="669"/>
      <c r="LQZ1" s="669"/>
      <c r="LRA1" s="669"/>
      <c r="LRB1" s="669"/>
      <c r="LRC1" s="669"/>
      <c r="LRD1" s="669"/>
      <c r="LRE1" s="670"/>
      <c r="LRF1" s="669"/>
      <c r="LRG1" s="669"/>
      <c r="LRH1" s="669"/>
      <c r="LRI1" s="671"/>
      <c r="LRJ1" s="550"/>
      <c r="LRK1" s="551"/>
      <c r="LRL1" s="669"/>
      <c r="LRM1" s="669"/>
      <c r="LRN1" s="669"/>
      <c r="LRO1" s="669"/>
      <c r="LRP1" s="669"/>
      <c r="LRQ1" s="669"/>
      <c r="LRR1" s="669"/>
      <c r="LRS1" s="669"/>
      <c r="LRT1" s="669"/>
      <c r="LRU1" s="669"/>
      <c r="LRV1" s="669"/>
      <c r="LRW1" s="669"/>
      <c r="LRX1" s="669"/>
      <c r="LRY1" s="669"/>
      <c r="LRZ1" s="670"/>
      <c r="LSA1" s="669"/>
      <c r="LSB1" s="669"/>
      <c r="LSC1" s="669"/>
      <c r="LSD1" s="671"/>
      <c r="LSE1" s="550"/>
      <c r="LSF1" s="551"/>
      <c r="LSG1" s="669"/>
      <c r="LSH1" s="669"/>
      <c r="LSI1" s="669"/>
      <c r="LSJ1" s="669"/>
      <c r="LSK1" s="669"/>
      <c r="LSL1" s="669"/>
      <c r="LSM1" s="669"/>
      <c r="LSN1" s="669"/>
      <c r="LSO1" s="669"/>
      <c r="LSP1" s="669"/>
      <c r="LSQ1" s="669"/>
      <c r="LSR1" s="669"/>
      <c r="LSS1" s="669"/>
      <c r="LST1" s="669"/>
      <c r="LSU1" s="670"/>
      <c r="LSV1" s="669"/>
      <c r="LSW1" s="669"/>
      <c r="LSX1" s="669"/>
      <c r="LSY1" s="671"/>
      <c r="LSZ1" s="550"/>
      <c r="LTA1" s="551"/>
      <c r="LTB1" s="669"/>
      <c r="LTC1" s="669"/>
      <c r="LTD1" s="669"/>
      <c r="LTE1" s="669"/>
      <c r="LTF1" s="669"/>
      <c r="LTG1" s="669"/>
      <c r="LTH1" s="669"/>
      <c r="LTI1" s="669"/>
      <c r="LTJ1" s="669"/>
      <c r="LTK1" s="669"/>
      <c r="LTL1" s="669"/>
      <c r="LTM1" s="669"/>
      <c r="LTN1" s="669"/>
      <c r="LTO1" s="669"/>
      <c r="LTP1" s="670"/>
      <c r="LTQ1" s="669"/>
      <c r="LTR1" s="669"/>
      <c r="LTS1" s="669"/>
      <c r="LTT1" s="671"/>
      <c r="LTU1" s="550"/>
      <c r="LTV1" s="551"/>
      <c r="LTW1" s="669"/>
      <c r="LTX1" s="669"/>
      <c r="LTY1" s="669"/>
      <c r="LTZ1" s="669"/>
      <c r="LUA1" s="669"/>
      <c r="LUB1" s="669"/>
      <c r="LUC1" s="669"/>
      <c r="LUD1" s="669"/>
      <c r="LUE1" s="669"/>
      <c r="LUF1" s="669"/>
      <c r="LUG1" s="669"/>
      <c r="LUH1" s="669"/>
      <c r="LUI1" s="669"/>
      <c r="LUJ1" s="669"/>
      <c r="LUK1" s="670"/>
      <c r="LUL1" s="669"/>
      <c r="LUM1" s="669"/>
      <c r="LUN1" s="669"/>
      <c r="LUO1" s="671"/>
      <c r="LUP1" s="550"/>
      <c r="LUQ1" s="551"/>
      <c r="LUR1" s="669"/>
      <c r="LUS1" s="669"/>
      <c r="LUT1" s="669"/>
      <c r="LUU1" s="669"/>
      <c r="LUV1" s="669"/>
      <c r="LUW1" s="669"/>
      <c r="LUX1" s="669"/>
      <c r="LUY1" s="669"/>
      <c r="LUZ1" s="669"/>
      <c r="LVA1" s="669"/>
      <c r="LVB1" s="669"/>
      <c r="LVC1" s="669"/>
      <c r="LVD1" s="669"/>
      <c r="LVE1" s="669"/>
      <c r="LVF1" s="670"/>
      <c r="LVG1" s="669"/>
      <c r="LVH1" s="669"/>
      <c r="LVI1" s="669"/>
      <c r="LVJ1" s="671"/>
      <c r="LVK1" s="550"/>
      <c r="LVL1" s="551"/>
      <c r="LVM1" s="669"/>
      <c r="LVN1" s="669"/>
      <c r="LVO1" s="669"/>
      <c r="LVP1" s="669"/>
      <c r="LVQ1" s="669"/>
      <c r="LVR1" s="669"/>
      <c r="LVS1" s="669"/>
      <c r="LVT1" s="669"/>
      <c r="LVU1" s="669"/>
      <c r="LVV1" s="669"/>
      <c r="LVW1" s="669"/>
      <c r="LVX1" s="669"/>
      <c r="LVY1" s="669"/>
      <c r="LVZ1" s="669"/>
      <c r="LWA1" s="670"/>
      <c r="LWB1" s="669"/>
      <c r="LWC1" s="669"/>
      <c r="LWD1" s="669"/>
      <c r="LWE1" s="671"/>
      <c r="LWF1" s="550"/>
      <c r="LWG1" s="551"/>
      <c r="LWH1" s="669"/>
      <c r="LWI1" s="669"/>
      <c r="LWJ1" s="669"/>
      <c r="LWK1" s="669"/>
      <c r="LWL1" s="669"/>
      <c r="LWM1" s="669"/>
      <c r="LWN1" s="669"/>
      <c r="LWO1" s="669"/>
      <c r="LWP1" s="669"/>
      <c r="LWQ1" s="669"/>
      <c r="LWR1" s="669"/>
      <c r="LWS1" s="669"/>
      <c r="LWT1" s="669"/>
      <c r="LWU1" s="669"/>
      <c r="LWV1" s="670"/>
      <c r="LWW1" s="669"/>
      <c r="LWX1" s="669"/>
      <c r="LWY1" s="669"/>
      <c r="LWZ1" s="671"/>
      <c r="LXA1" s="550"/>
      <c r="LXB1" s="551"/>
      <c r="LXC1" s="669"/>
      <c r="LXD1" s="669"/>
      <c r="LXE1" s="669"/>
      <c r="LXF1" s="669"/>
      <c r="LXG1" s="669"/>
      <c r="LXH1" s="669"/>
      <c r="LXI1" s="669"/>
      <c r="LXJ1" s="669"/>
      <c r="LXK1" s="669"/>
      <c r="LXL1" s="669"/>
      <c r="LXM1" s="669"/>
      <c r="LXN1" s="669"/>
      <c r="LXO1" s="669"/>
      <c r="LXP1" s="669"/>
      <c r="LXQ1" s="670"/>
      <c r="LXR1" s="669"/>
      <c r="LXS1" s="669"/>
      <c r="LXT1" s="669"/>
      <c r="LXU1" s="671"/>
      <c r="LXV1" s="550"/>
      <c r="LXW1" s="551"/>
      <c r="LXX1" s="669"/>
      <c r="LXY1" s="669"/>
      <c r="LXZ1" s="669"/>
      <c r="LYA1" s="669"/>
      <c r="LYB1" s="669"/>
      <c r="LYC1" s="669"/>
      <c r="LYD1" s="669"/>
      <c r="LYE1" s="669"/>
      <c r="LYF1" s="669"/>
      <c r="LYG1" s="669"/>
      <c r="LYH1" s="669"/>
      <c r="LYI1" s="669"/>
      <c r="LYJ1" s="669"/>
      <c r="LYK1" s="669"/>
      <c r="LYL1" s="670"/>
      <c r="LYM1" s="669"/>
      <c r="LYN1" s="669"/>
      <c r="LYO1" s="669"/>
      <c r="LYP1" s="671"/>
      <c r="LYQ1" s="550"/>
      <c r="LYR1" s="551"/>
      <c r="LYS1" s="669"/>
      <c r="LYT1" s="669"/>
      <c r="LYU1" s="669"/>
      <c r="LYV1" s="669"/>
      <c r="LYW1" s="669"/>
      <c r="LYX1" s="669"/>
      <c r="LYY1" s="669"/>
      <c r="LYZ1" s="669"/>
      <c r="LZA1" s="669"/>
      <c r="LZB1" s="669"/>
      <c r="LZC1" s="669"/>
      <c r="LZD1" s="669"/>
      <c r="LZE1" s="669"/>
      <c r="LZF1" s="669"/>
      <c r="LZG1" s="670"/>
      <c r="LZH1" s="669"/>
      <c r="LZI1" s="669"/>
      <c r="LZJ1" s="669"/>
      <c r="LZK1" s="671"/>
      <c r="LZL1" s="550"/>
      <c r="LZM1" s="551"/>
      <c r="LZN1" s="669"/>
      <c r="LZO1" s="669"/>
      <c r="LZP1" s="669"/>
      <c r="LZQ1" s="669"/>
      <c r="LZR1" s="669"/>
      <c r="LZS1" s="669"/>
      <c r="LZT1" s="669"/>
      <c r="LZU1" s="669"/>
      <c r="LZV1" s="669"/>
      <c r="LZW1" s="669"/>
      <c r="LZX1" s="669"/>
      <c r="LZY1" s="669"/>
      <c r="LZZ1" s="669"/>
      <c r="MAA1" s="669"/>
      <c r="MAB1" s="670"/>
      <c r="MAC1" s="669"/>
      <c r="MAD1" s="669"/>
      <c r="MAE1" s="669"/>
      <c r="MAF1" s="671"/>
      <c r="MAG1" s="550"/>
      <c r="MAH1" s="551"/>
      <c r="MAI1" s="669"/>
      <c r="MAJ1" s="669"/>
      <c r="MAK1" s="669"/>
      <c r="MAL1" s="669"/>
      <c r="MAM1" s="669"/>
      <c r="MAN1" s="669"/>
      <c r="MAO1" s="669"/>
      <c r="MAP1" s="669"/>
      <c r="MAQ1" s="669"/>
      <c r="MAR1" s="669"/>
      <c r="MAS1" s="669"/>
      <c r="MAT1" s="669"/>
      <c r="MAU1" s="669"/>
      <c r="MAV1" s="669"/>
      <c r="MAW1" s="670"/>
      <c r="MAX1" s="669"/>
      <c r="MAY1" s="669"/>
      <c r="MAZ1" s="669"/>
      <c r="MBA1" s="671"/>
      <c r="MBB1" s="550"/>
      <c r="MBC1" s="551"/>
      <c r="MBD1" s="669"/>
      <c r="MBE1" s="669"/>
      <c r="MBF1" s="669"/>
      <c r="MBG1" s="669"/>
      <c r="MBH1" s="669"/>
      <c r="MBI1" s="669"/>
      <c r="MBJ1" s="669"/>
      <c r="MBK1" s="669"/>
      <c r="MBL1" s="669"/>
      <c r="MBM1" s="669"/>
      <c r="MBN1" s="669"/>
      <c r="MBO1" s="669"/>
      <c r="MBP1" s="669"/>
      <c r="MBQ1" s="669"/>
      <c r="MBR1" s="670"/>
      <c r="MBS1" s="669"/>
      <c r="MBT1" s="669"/>
      <c r="MBU1" s="669"/>
      <c r="MBV1" s="671"/>
      <c r="MBW1" s="550"/>
      <c r="MBX1" s="551"/>
      <c r="MBY1" s="669"/>
      <c r="MBZ1" s="669"/>
      <c r="MCA1" s="669"/>
      <c r="MCB1" s="669"/>
      <c r="MCC1" s="669"/>
      <c r="MCD1" s="669"/>
      <c r="MCE1" s="669"/>
      <c r="MCF1" s="669"/>
      <c r="MCG1" s="669"/>
      <c r="MCH1" s="669"/>
      <c r="MCI1" s="669"/>
      <c r="MCJ1" s="669"/>
      <c r="MCK1" s="669"/>
      <c r="MCL1" s="669"/>
      <c r="MCM1" s="670"/>
      <c r="MCN1" s="669"/>
      <c r="MCO1" s="669"/>
      <c r="MCP1" s="669"/>
      <c r="MCQ1" s="671"/>
      <c r="MCR1" s="550"/>
      <c r="MCS1" s="551"/>
      <c r="MCT1" s="669"/>
      <c r="MCU1" s="669"/>
      <c r="MCV1" s="669"/>
      <c r="MCW1" s="669"/>
      <c r="MCX1" s="669"/>
      <c r="MCY1" s="669"/>
      <c r="MCZ1" s="669"/>
      <c r="MDA1" s="669"/>
      <c r="MDB1" s="669"/>
      <c r="MDC1" s="669"/>
      <c r="MDD1" s="669"/>
      <c r="MDE1" s="669"/>
      <c r="MDF1" s="669"/>
      <c r="MDG1" s="669"/>
      <c r="MDH1" s="670"/>
      <c r="MDI1" s="669"/>
      <c r="MDJ1" s="669"/>
      <c r="MDK1" s="669"/>
      <c r="MDL1" s="671"/>
      <c r="MDM1" s="550"/>
      <c r="MDN1" s="551"/>
      <c r="MDO1" s="669"/>
      <c r="MDP1" s="669"/>
      <c r="MDQ1" s="669"/>
      <c r="MDR1" s="669"/>
      <c r="MDS1" s="669"/>
      <c r="MDT1" s="669"/>
      <c r="MDU1" s="669"/>
      <c r="MDV1" s="669"/>
      <c r="MDW1" s="669"/>
      <c r="MDX1" s="669"/>
      <c r="MDY1" s="669"/>
      <c r="MDZ1" s="669"/>
      <c r="MEA1" s="669"/>
      <c r="MEB1" s="669"/>
      <c r="MEC1" s="670"/>
      <c r="MED1" s="669"/>
      <c r="MEE1" s="669"/>
      <c r="MEF1" s="669"/>
      <c r="MEG1" s="671"/>
      <c r="MEH1" s="550"/>
      <c r="MEI1" s="551"/>
      <c r="MEJ1" s="669"/>
      <c r="MEK1" s="669"/>
      <c r="MEL1" s="669"/>
      <c r="MEM1" s="669"/>
      <c r="MEN1" s="669"/>
      <c r="MEO1" s="669"/>
      <c r="MEP1" s="669"/>
      <c r="MEQ1" s="669"/>
      <c r="MER1" s="669"/>
      <c r="MES1" s="669"/>
      <c r="MET1" s="669"/>
      <c r="MEU1" s="669"/>
      <c r="MEV1" s="669"/>
      <c r="MEW1" s="669"/>
      <c r="MEX1" s="670"/>
      <c r="MEY1" s="669"/>
      <c r="MEZ1" s="669"/>
      <c r="MFA1" s="669"/>
      <c r="MFB1" s="671"/>
      <c r="MFC1" s="550"/>
      <c r="MFD1" s="551"/>
      <c r="MFE1" s="669"/>
      <c r="MFF1" s="669"/>
      <c r="MFG1" s="669"/>
      <c r="MFH1" s="669"/>
      <c r="MFI1" s="669"/>
      <c r="MFJ1" s="669"/>
      <c r="MFK1" s="669"/>
      <c r="MFL1" s="669"/>
      <c r="MFM1" s="669"/>
      <c r="MFN1" s="669"/>
      <c r="MFO1" s="669"/>
      <c r="MFP1" s="669"/>
      <c r="MFQ1" s="669"/>
      <c r="MFR1" s="669"/>
      <c r="MFS1" s="670"/>
      <c r="MFT1" s="669"/>
      <c r="MFU1" s="669"/>
      <c r="MFV1" s="669"/>
      <c r="MFW1" s="671"/>
      <c r="MFX1" s="550"/>
      <c r="MFY1" s="551"/>
      <c r="MFZ1" s="669"/>
      <c r="MGA1" s="669"/>
      <c r="MGB1" s="669"/>
      <c r="MGC1" s="669"/>
      <c r="MGD1" s="669"/>
      <c r="MGE1" s="669"/>
      <c r="MGF1" s="669"/>
      <c r="MGG1" s="669"/>
      <c r="MGH1" s="669"/>
      <c r="MGI1" s="669"/>
      <c r="MGJ1" s="669"/>
      <c r="MGK1" s="669"/>
      <c r="MGL1" s="669"/>
      <c r="MGM1" s="669"/>
      <c r="MGN1" s="670"/>
      <c r="MGO1" s="669"/>
      <c r="MGP1" s="669"/>
      <c r="MGQ1" s="669"/>
      <c r="MGR1" s="671"/>
      <c r="MGS1" s="550"/>
      <c r="MGT1" s="551"/>
      <c r="MGU1" s="669"/>
      <c r="MGV1" s="669"/>
      <c r="MGW1" s="669"/>
      <c r="MGX1" s="669"/>
      <c r="MGY1" s="669"/>
      <c r="MGZ1" s="669"/>
      <c r="MHA1" s="669"/>
      <c r="MHB1" s="669"/>
      <c r="MHC1" s="669"/>
      <c r="MHD1" s="669"/>
      <c r="MHE1" s="669"/>
      <c r="MHF1" s="669"/>
      <c r="MHG1" s="669"/>
      <c r="MHH1" s="669"/>
      <c r="MHI1" s="670"/>
      <c r="MHJ1" s="669"/>
      <c r="MHK1" s="669"/>
      <c r="MHL1" s="669"/>
      <c r="MHM1" s="671"/>
      <c r="MHN1" s="550"/>
      <c r="MHO1" s="551"/>
      <c r="MHP1" s="669"/>
      <c r="MHQ1" s="669"/>
      <c r="MHR1" s="669"/>
      <c r="MHS1" s="669"/>
      <c r="MHT1" s="669"/>
      <c r="MHU1" s="669"/>
      <c r="MHV1" s="669"/>
      <c r="MHW1" s="669"/>
      <c r="MHX1" s="669"/>
      <c r="MHY1" s="669"/>
      <c r="MHZ1" s="669"/>
      <c r="MIA1" s="669"/>
      <c r="MIB1" s="669"/>
      <c r="MIC1" s="669"/>
      <c r="MID1" s="670"/>
      <c r="MIE1" s="669"/>
      <c r="MIF1" s="669"/>
      <c r="MIG1" s="669"/>
      <c r="MIH1" s="671"/>
      <c r="MII1" s="550"/>
      <c r="MIJ1" s="551"/>
      <c r="MIK1" s="669"/>
      <c r="MIL1" s="669"/>
      <c r="MIM1" s="669"/>
      <c r="MIN1" s="669"/>
      <c r="MIO1" s="669"/>
      <c r="MIP1" s="669"/>
      <c r="MIQ1" s="669"/>
      <c r="MIR1" s="669"/>
      <c r="MIS1" s="669"/>
      <c r="MIT1" s="669"/>
      <c r="MIU1" s="669"/>
      <c r="MIV1" s="669"/>
      <c r="MIW1" s="669"/>
      <c r="MIX1" s="669"/>
      <c r="MIY1" s="670"/>
      <c r="MIZ1" s="669"/>
      <c r="MJA1" s="669"/>
      <c r="MJB1" s="669"/>
      <c r="MJC1" s="671"/>
      <c r="MJD1" s="550"/>
      <c r="MJE1" s="551"/>
      <c r="MJF1" s="669"/>
      <c r="MJG1" s="669"/>
      <c r="MJH1" s="669"/>
      <c r="MJI1" s="669"/>
      <c r="MJJ1" s="669"/>
      <c r="MJK1" s="669"/>
      <c r="MJL1" s="669"/>
      <c r="MJM1" s="669"/>
      <c r="MJN1" s="669"/>
      <c r="MJO1" s="669"/>
      <c r="MJP1" s="669"/>
      <c r="MJQ1" s="669"/>
      <c r="MJR1" s="669"/>
      <c r="MJS1" s="669"/>
      <c r="MJT1" s="670"/>
      <c r="MJU1" s="669"/>
      <c r="MJV1" s="669"/>
      <c r="MJW1" s="669"/>
      <c r="MJX1" s="671"/>
      <c r="MJY1" s="550"/>
      <c r="MJZ1" s="551"/>
      <c r="MKA1" s="669"/>
      <c r="MKB1" s="669"/>
      <c r="MKC1" s="669"/>
      <c r="MKD1" s="669"/>
      <c r="MKE1" s="669"/>
      <c r="MKF1" s="669"/>
      <c r="MKG1" s="669"/>
      <c r="MKH1" s="669"/>
      <c r="MKI1" s="669"/>
      <c r="MKJ1" s="669"/>
      <c r="MKK1" s="669"/>
      <c r="MKL1" s="669"/>
      <c r="MKM1" s="669"/>
      <c r="MKN1" s="669"/>
      <c r="MKO1" s="670"/>
      <c r="MKP1" s="669"/>
      <c r="MKQ1" s="669"/>
      <c r="MKR1" s="669"/>
      <c r="MKS1" s="671"/>
      <c r="MKT1" s="550"/>
      <c r="MKU1" s="551"/>
      <c r="MKV1" s="669"/>
      <c r="MKW1" s="669"/>
      <c r="MKX1" s="669"/>
      <c r="MKY1" s="669"/>
      <c r="MKZ1" s="669"/>
      <c r="MLA1" s="669"/>
      <c r="MLB1" s="669"/>
      <c r="MLC1" s="669"/>
      <c r="MLD1" s="669"/>
      <c r="MLE1" s="669"/>
      <c r="MLF1" s="669"/>
      <c r="MLG1" s="669"/>
      <c r="MLH1" s="669"/>
      <c r="MLI1" s="669"/>
      <c r="MLJ1" s="670"/>
      <c r="MLK1" s="669"/>
      <c r="MLL1" s="669"/>
      <c r="MLM1" s="669"/>
      <c r="MLN1" s="671"/>
      <c r="MLO1" s="550"/>
      <c r="MLP1" s="551"/>
      <c r="MLQ1" s="669"/>
      <c r="MLR1" s="669"/>
      <c r="MLS1" s="669"/>
      <c r="MLT1" s="669"/>
      <c r="MLU1" s="669"/>
      <c r="MLV1" s="669"/>
      <c r="MLW1" s="669"/>
      <c r="MLX1" s="669"/>
      <c r="MLY1" s="669"/>
      <c r="MLZ1" s="669"/>
      <c r="MMA1" s="669"/>
      <c r="MMB1" s="669"/>
      <c r="MMC1" s="669"/>
      <c r="MMD1" s="669"/>
      <c r="MME1" s="670"/>
      <c r="MMF1" s="669"/>
      <c r="MMG1" s="669"/>
      <c r="MMH1" s="669"/>
      <c r="MMI1" s="671"/>
      <c r="MMJ1" s="550"/>
      <c r="MMK1" s="551"/>
      <c r="MML1" s="669"/>
      <c r="MMM1" s="669"/>
      <c r="MMN1" s="669"/>
      <c r="MMO1" s="669"/>
      <c r="MMP1" s="669"/>
      <c r="MMQ1" s="669"/>
      <c r="MMR1" s="669"/>
      <c r="MMS1" s="669"/>
      <c r="MMT1" s="669"/>
      <c r="MMU1" s="669"/>
      <c r="MMV1" s="669"/>
      <c r="MMW1" s="669"/>
      <c r="MMX1" s="669"/>
      <c r="MMY1" s="669"/>
      <c r="MMZ1" s="670"/>
      <c r="MNA1" s="669"/>
      <c r="MNB1" s="669"/>
      <c r="MNC1" s="669"/>
      <c r="MND1" s="671"/>
      <c r="MNE1" s="550"/>
      <c r="MNF1" s="551"/>
      <c r="MNG1" s="669"/>
      <c r="MNH1" s="669"/>
      <c r="MNI1" s="669"/>
      <c r="MNJ1" s="669"/>
      <c r="MNK1" s="669"/>
      <c r="MNL1" s="669"/>
      <c r="MNM1" s="669"/>
      <c r="MNN1" s="669"/>
      <c r="MNO1" s="669"/>
      <c r="MNP1" s="669"/>
      <c r="MNQ1" s="669"/>
      <c r="MNR1" s="669"/>
      <c r="MNS1" s="669"/>
      <c r="MNT1" s="669"/>
      <c r="MNU1" s="670"/>
      <c r="MNV1" s="669"/>
      <c r="MNW1" s="669"/>
      <c r="MNX1" s="669"/>
      <c r="MNY1" s="671"/>
      <c r="MNZ1" s="550"/>
      <c r="MOA1" s="551"/>
      <c r="MOB1" s="669"/>
      <c r="MOC1" s="669"/>
      <c r="MOD1" s="669"/>
      <c r="MOE1" s="669"/>
      <c r="MOF1" s="669"/>
      <c r="MOG1" s="669"/>
      <c r="MOH1" s="669"/>
      <c r="MOI1" s="669"/>
      <c r="MOJ1" s="669"/>
      <c r="MOK1" s="669"/>
      <c r="MOL1" s="669"/>
      <c r="MOM1" s="669"/>
      <c r="MON1" s="669"/>
      <c r="MOO1" s="669"/>
      <c r="MOP1" s="670"/>
      <c r="MOQ1" s="669"/>
      <c r="MOR1" s="669"/>
      <c r="MOS1" s="669"/>
      <c r="MOT1" s="671"/>
      <c r="MOU1" s="550"/>
      <c r="MOV1" s="551"/>
      <c r="MOW1" s="669"/>
      <c r="MOX1" s="669"/>
      <c r="MOY1" s="669"/>
      <c r="MOZ1" s="669"/>
      <c r="MPA1" s="669"/>
      <c r="MPB1" s="669"/>
      <c r="MPC1" s="669"/>
      <c r="MPD1" s="669"/>
      <c r="MPE1" s="669"/>
      <c r="MPF1" s="669"/>
      <c r="MPG1" s="669"/>
      <c r="MPH1" s="669"/>
      <c r="MPI1" s="669"/>
      <c r="MPJ1" s="669"/>
      <c r="MPK1" s="670"/>
      <c r="MPL1" s="669"/>
      <c r="MPM1" s="669"/>
      <c r="MPN1" s="669"/>
      <c r="MPO1" s="671"/>
      <c r="MPP1" s="550"/>
      <c r="MPQ1" s="551"/>
      <c r="MPR1" s="669"/>
      <c r="MPS1" s="669"/>
      <c r="MPT1" s="669"/>
      <c r="MPU1" s="669"/>
      <c r="MPV1" s="669"/>
      <c r="MPW1" s="669"/>
      <c r="MPX1" s="669"/>
      <c r="MPY1" s="669"/>
      <c r="MPZ1" s="669"/>
      <c r="MQA1" s="669"/>
      <c r="MQB1" s="669"/>
      <c r="MQC1" s="669"/>
      <c r="MQD1" s="669"/>
      <c r="MQE1" s="669"/>
      <c r="MQF1" s="670"/>
      <c r="MQG1" s="669"/>
      <c r="MQH1" s="669"/>
      <c r="MQI1" s="669"/>
      <c r="MQJ1" s="671"/>
      <c r="MQK1" s="550"/>
      <c r="MQL1" s="551"/>
      <c r="MQM1" s="669"/>
      <c r="MQN1" s="669"/>
      <c r="MQO1" s="669"/>
      <c r="MQP1" s="669"/>
      <c r="MQQ1" s="669"/>
      <c r="MQR1" s="669"/>
      <c r="MQS1" s="669"/>
      <c r="MQT1" s="669"/>
      <c r="MQU1" s="669"/>
      <c r="MQV1" s="669"/>
      <c r="MQW1" s="669"/>
      <c r="MQX1" s="669"/>
      <c r="MQY1" s="669"/>
      <c r="MQZ1" s="669"/>
      <c r="MRA1" s="670"/>
      <c r="MRB1" s="669"/>
      <c r="MRC1" s="669"/>
      <c r="MRD1" s="669"/>
      <c r="MRE1" s="671"/>
      <c r="MRF1" s="550"/>
      <c r="MRG1" s="551"/>
      <c r="MRH1" s="669"/>
      <c r="MRI1" s="669"/>
      <c r="MRJ1" s="669"/>
      <c r="MRK1" s="669"/>
      <c r="MRL1" s="669"/>
      <c r="MRM1" s="669"/>
      <c r="MRN1" s="669"/>
      <c r="MRO1" s="669"/>
      <c r="MRP1" s="669"/>
      <c r="MRQ1" s="669"/>
      <c r="MRR1" s="669"/>
      <c r="MRS1" s="669"/>
      <c r="MRT1" s="669"/>
      <c r="MRU1" s="669"/>
      <c r="MRV1" s="670"/>
      <c r="MRW1" s="669"/>
      <c r="MRX1" s="669"/>
      <c r="MRY1" s="669"/>
      <c r="MRZ1" s="671"/>
      <c r="MSA1" s="550"/>
      <c r="MSB1" s="551"/>
      <c r="MSC1" s="669"/>
      <c r="MSD1" s="669"/>
      <c r="MSE1" s="669"/>
      <c r="MSF1" s="669"/>
      <c r="MSG1" s="669"/>
      <c r="MSH1" s="669"/>
      <c r="MSI1" s="669"/>
      <c r="MSJ1" s="669"/>
      <c r="MSK1" s="669"/>
      <c r="MSL1" s="669"/>
      <c r="MSM1" s="669"/>
      <c r="MSN1" s="669"/>
      <c r="MSO1" s="669"/>
      <c r="MSP1" s="669"/>
      <c r="MSQ1" s="670"/>
      <c r="MSR1" s="669"/>
      <c r="MSS1" s="669"/>
      <c r="MST1" s="669"/>
      <c r="MSU1" s="671"/>
      <c r="MSV1" s="550"/>
      <c r="MSW1" s="551"/>
      <c r="MSX1" s="669"/>
      <c r="MSY1" s="669"/>
      <c r="MSZ1" s="669"/>
      <c r="MTA1" s="669"/>
      <c r="MTB1" s="669"/>
      <c r="MTC1" s="669"/>
      <c r="MTD1" s="669"/>
      <c r="MTE1" s="669"/>
      <c r="MTF1" s="669"/>
      <c r="MTG1" s="669"/>
      <c r="MTH1" s="669"/>
      <c r="MTI1" s="669"/>
      <c r="MTJ1" s="669"/>
      <c r="MTK1" s="669"/>
      <c r="MTL1" s="670"/>
      <c r="MTM1" s="669"/>
      <c r="MTN1" s="669"/>
      <c r="MTO1" s="669"/>
      <c r="MTP1" s="671"/>
      <c r="MTQ1" s="550"/>
      <c r="MTR1" s="551"/>
      <c r="MTS1" s="669"/>
      <c r="MTT1" s="669"/>
      <c r="MTU1" s="669"/>
      <c r="MTV1" s="669"/>
      <c r="MTW1" s="669"/>
      <c r="MTX1" s="669"/>
      <c r="MTY1" s="669"/>
      <c r="MTZ1" s="669"/>
      <c r="MUA1" s="669"/>
      <c r="MUB1" s="669"/>
      <c r="MUC1" s="669"/>
      <c r="MUD1" s="669"/>
      <c r="MUE1" s="669"/>
      <c r="MUF1" s="669"/>
      <c r="MUG1" s="670"/>
      <c r="MUH1" s="669"/>
      <c r="MUI1" s="669"/>
      <c r="MUJ1" s="669"/>
      <c r="MUK1" s="671"/>
      <c r="MUL1" s="550"/>
      <c r="MUM1" s="551"/>
      <c r="MUN1" s="669"/>
      <c r="MUO1" s="669"/>
      <c r="MUP1" s="669"/>
      <c r="MUQ1" s="669"/>
      <c r="MUR1" s="669"/>
      <c r="MUS1" s="669"/>
      <c r="MUT1" s="669"/>
      <c r="MUU1" s="669"/>
      <c r="MUV1" s="669"/>
      <c r="MUW1" s="669"/>
      <c r="MUX1" s="669"/>
      <c r="MUY1" s="669"/>
      <c r="MUZ1" s="669"/>
      <c r="MVA1" s="669"/>
      <c r="MVB1" s="670"/>
      <c r="MVC1" s="669"/>
      <c r="MVD1" s="669"/>
      <c r="MVE1" s="669"/>
      <c r="MVF1" s="671"/>
      <c r="MVG1" s="550"/>
      <c r="MVH1" s="551"/>
      <c r="MVI1" s="669"/>
      <c r="MVJ1" s="669"/>
      <c r="MVK1" s="669"/>
      <c r="MVL1" s="669"/>
      <c r="MVM1" s="669"/>
      <c r="MVN1" s="669"/>
      <c r="MVO1" s="669"/>
      <c r="MVP1" s="669"/>
      <c r="MVQ1" s="669"/>
      <c r="MVR1" s="669"/>
      <c r="MVS1" s="669"/>
      <c r="MVT1" s="669"/>
      <c r="MVU1" s="669"/>
      <c r="MVV1" s="669"/>
      <c r="MVW1" s="670"/>
      <c r="MVX1" s="669"/>
      <c r="MVY1" s="669"/>
      <c r="MVZ1" s="669"/>
      <c r="MWA1" s="671"/>
      <c r="MWB1" s="550"/>
      <c r="MWC1" s="551"/>
      <c r="MWD1" s="669"/>
      <c r="MWE1" s="669"/>
      <c r="MWF1" s="669"/>
      <c r="MWG1" s="669"/>
      <c r="MWH1" s="669"/>
      <c r="MWI1" s="669"/>
      <c r="MWJ1" s="669"/>
      <c r="MWK1" s="669"/>
      <c r="MWL1" s="669"/>
      <c r="MWM1" s="669"/>
      <c r="MWN1" s="669"/>
      <c r="MWO1" s="669"/>
      <c r="MWP1" s="669"/>
      <c r="MWQ1" s="669"/>
      <c r="MWR1" s="670"/>
      <c r="MWS1" s="669"/>
      <c r="MWT1" s="669"/>
      <c r="MWU1" s="669"/>
      <c r="MWV1" s="671"/>
      <c r="MWW1" s="550"/>
      <c r="MWX1" s="551"/>
      <c r="MWY1" s="669"/>
      <c r="MWZ1" s="669"/>
      <c r="MXA1" s="669"/>
      <c r="MXB1" s="669"/>
      <c r="MXC1" s="669"/>
      <c r="MXD1" s="669"/>
      <c r="MXE1" s="669"/>
      <c r="MXF1" s="669"/>
      <c r="MXG1" s="669"/>
      <c r="MXH1" s="669"/>
      <c r="MXI1" s="669"/>
      <c r="MXJ1" s="669"/>
      <c r="MXK1" s="669"/>
      <c r="MXL1" s="669"/>
      <c r="MXM1" s="670"/>
      <c r="MXN1" s="669"/>
      <c r="MXO1" s="669"/>
      <c r="MXP1" s="669"/>
      <c r="MXQ1" s="671"/>
      <c r="MXR1" s="550"/>
      <c r="MXS1" s="551"/>
      <c r="MXT1" s="669"/>
      <c r="MXU1" s="669"/>
      <c r="MXV1" s="669"/>
      <c r="MXW1" s="669"/>
      <c r="MXX1" s="669"/>
      <c r="MXY1" s="669"/>
      <c r="MXZ1" s="669"/>
      <c r="MYA1" s="669"/>
      <c r="MYB1" s="669"/>
      <c r="MYC1" s="669"/>
      <c r="MYD1" s="669"/>
      <c r="MYE1" s="669"/>
      <c r="MYF1" s="669"/>
      <c r="MYG1" s="669"/>
      <c r="MYH1" s="670"/>
      <c r="MYI1" s="669"/>
      <c r="MYJ1" s="669"/>
      <c r="MYK1" s="669"/>
      <c r="MYL1" s="671"/>
      <c r="MYM1" s="550"/>
      <c r="MYN1" s="551"/>
      <c r="MYO1" s="669"/>
      <c r="MYP1" s="669"/>
      <c r="MYQ1" s="669"/>
      <c r="MYR1" s="669"/>
      <c r="MYS1" s="669"/>
      <c r="MYT1" s="669"/>
      <c r="MYU1" s="669"/>
      <c r="MYV1" s="669"/>
      <c r="MYW1" s="669"/>
      <c r="MYX1" s="669"/>
      <c r="MYY1" s="669"/>
      <c r="MYZ1" s="669"/>
      <c r="MZA1" s="669"/>
      <c r="MZB1" s="669"/>
      <c r="MZC1" s="670"/>
      <c r="MZD1" s="669"/>
      <c r="MZE1" s="669"/>
      <c r="MZF1" s="669"/>
      <c r="MZG1" s="671"/>
      <c r="MZH1" s="550"/>
      <c r="MZI1" s="551"/>
      <c r="MZJ1" s="669"/>
      <c r="MZK1" s="669"/>
      <c r="MZL1" s="669"/>
      <c r="MZM1" s="669"/>
      <c r="MZN1" s="669"/>
      <c r="MZO1" s="669"/>
      <c r="MZP1" s="669"/>
      <c r="MZQ1" s="669"/>
      <c r="MZR1" s="669"/>
      <c r="MZS1" s="669"/>
      <c r="MZT1" s="669"/>
      <c r="MZU1" s="669"/>
      <c r="MZV1" s="669"/>
      <c r="MZW1" s="669"/>
      <c r="MZX1" s="670"/>
      <c r="MZY1" s="669"/>
      <c r="MZZ1" s="669"/>
      <c r="NAA1" s="669"/>
      <c r="NAB1" s="671"/>
      <c r="NAC1" s="550"/>
      <c r="NAD1" s="551"/>
      <c r="NAE1" s="669"/>
      <c r="NAF1" s="669"/>
      <c r="NAG1" s="669"/>
      <c r="NAH1" s="669"/>
      <c r="NAI1" s="669"/>
      <c r="NAJ1" s="669"/>
      <c r="NAK1" s="669"/>
      <c r="NAL1" s="669"/>
      <c r="NAM1" s="669"/>
      <c r="NAN1" s="669"/>
      <c r="NAO1" s="669"/>
      <c r="NAP1" s="669"/>
      <c r="NAQ1" s="669"/>
      <c r="NAR1" s="669"/>
      <c r="NAS1" s="670"/>
      <c r="NAT1" s="669"/>
      <c r="NAU1" s="669"/>
      <c r="NAV1" s="669"/>
      <c r="NAW1" s="671"/>
      <c r="NAX1" s="550"/>
      <c r="NAY1" s="551"/>
      <c r="NAZ1" s="669"/>
      <c r="NBA1" s="669"/>
      <c r="NBB1" s="669"/>
      <c r="NBC1" s="669"/>
      <c r="NBD1" s="669"/>
      <c r="NBE1" s="669"/>
      <c r="NBF1" s="669"/>
      <c r="NBG1" s="669"/>
      <c r="NBH1" s="669"/>
      <c r="NBI1" s="669"/>
      <c r="NBJ1" s="669"/>
      <c r="NBK1" s="669"/>
      <c r="NBL1" s="669"/>
      <c r="NBM1" s="669"/>
      <c r="NBN1" s="670"/>
      <c r="NBO1" s="669"/>
      <c r="NBP1" s="669"/>
      <c r="NBQ1" s="669"/>
      <c r="NBR1" s="671"/>
      <c r="NBS1" s="550"/>
      <c r="NBT1" s="551"/>
      <c r="NBU1" s="669"/>
      <c r="NBV1" s="669"/>
      <c r="NBW1" s="669"/>
      <c r="NBX1" s="669"/>
      <c r="NBY1" s="669"/>
      <c r="NBZ1" s="669"/>
      <c r="NCA1" s="669"/>
      <c r="NCB1" s="669"/>
      <c r="NCC1" s="669"/>
      <c r="NCD1" s="669"/>
      <c r="NCE1" s="669"/>
      <c r="NCF1" s="669"/>
      <c r="NCG1" s="669"/>
      <c r="NCH1" s="669"/>
      <c r="NCI1" s="670"/>
      <c r="NCJ1" s="669"/>
      <c r="NCK1" s="669"/>
      <c r="NCL1" s="669"/>
      <c r="NCM1" s="671"/>
      <c r="NCN1" s="550"/>
      <c r="NCO1" s="551"/>
      <c r="NCP1" s="669"/>
      <c r="NCQ1" s="669"/>
      <c r="NCR1" s="669"/>
      <c r="NCS1" s="669"/>
      <c r="NCT1" s="669"/>
      <c r="NCU1" s="669"/>
      <c r="NCV1" s="669"/>
      <c r="NCW1" s="669"/>
      <c r="NCX1" s="669"/>
      <c r="NCY1" s="669"/>
      <c r="NCZ1" s="669"/>
      <c r="NDA1" s="669"/>
      <c r="NDB1" s="669"/>
      <c r="NDC1" s="669"/>
      <c r="NDD1" s="670"/>
      <c r="NDE1" s="669"/>
      <c r="NDF1" s="669"/>
      <c r="NDG1" s="669"/>
      <c r="NDH1" s="671"/>
      <c r="NDI1" s="550"/>
      <c r="NDJ1" s="551"/>
      <c r="NDK1" s="669"/>
      <c r="NDL1" s="669"/>
      <c r="NDM1" s="669"/>
      <c r="NDN1" s="669"/>
      <c r="NDO1" s="669"/>
      <c r="NDP1" s="669"/>
      <c r="NDQ1" s="669"/>
      <c r="NDR1" s="669"/>
      <c r="NDS1" s="669"/>
      <c r="NDT1" s="669"/>
      <c r="NDU1" s="669"/>
      <c r="NDV1" s="669"/>
      <c r="NDW1" s="669"/>
      <c r="NDX1" s="669"/>
      <c r="NDY1" s="670"/>
      <c r="NDZ1" s="669"/>
      <c r="NEA1" s="669"/>
      <c r="NEB1" s="669"/>
      <c r="NEC1" s="671"/>
      <c r="NED1" s="550"/>
      <c r="NEE1" s="551"/>
      <c r="NEF1" s="669"/>
      <c r="NEG1" s="669"/>
      <c r="NEH1" s="669"/>
      <c r="NEI1" s="669"/>
      <c r="NEJ1" s="669"/>
      <c r="NEK1" s="669"/>
      <c r="NEL1" s="669"/>
      <c r="NEM1" s="669"/>
      <c r="NEN1" s="669"/>
      <c r="NEO1" s="669"/>
      <c r="NEP1" s="669"/>
      <c r="NEQ1" s="669"/>
      <c r="NER1" s="669"/>
      <c r="NES1" s="669"/>
      <c r="NET1" s="670"/>
      <c r="NEU1" s="669"/>
      <c r="NEV1" s="669"/>
      <c r="NEW1" s="669"/>
      <c r="NEX1" s="671"/>
      <c r="NEY1" s="550"/>
      <c r="NEZ1" s="551"/>
      <c r="NFA1" s="669"/>
      <c r="NFB1" s="669"/>
      <c r="NFC1" s="669"/>
      <c r="NFD1" s="669"/>
      <c r="NFE1" s="669"/>
      <c r="NFF1" s="669"/>
      <c r="NFG1" s="669"/>
      <c r="NFH1" s="669"/>
      <c r="NFI1" s="669"/>
      <c r="NFJ1" s="669"/>
      <c r="NFK1" s="669"/>
      <c r="NFL1" s="669"/>
      <c r="NFM1" s="669"/>
      <c r="NFN1" s="669"/>
      <c r="NFO1" s="670"/>
      <c r="NFP1" s="669"/>
      <c r="NFQ1" s="669"/>
      <c r="NFR1" s="669"/>
      <c r="NFS1" s="671"/>
      <c r="NFT1" s="550"/>
      <c r="NFU1" s="551"/>
      <c r="NFV1" s="669"/>
      <c r="NFW1" s="669"/>
      <c r="NFX1" s="669"/>
      <c r="NFY1" s="669"/>
      <c r="NFZ1" s="669"/>
      <c r="NGA1" s="669"/>
      <c r="NGB1" s="669"/>
      <c r="NGC1" s="669"/>
      <c r="NGD1" s="669"/>
      <c r="NGE1" s="669"/>
      <c r="NGF1" s="669"/>
      <c r="NGG1" s="669"/>
      <c r="NGH1" s="669"/>
      <c r="NGI1" s="669"/>
      <c r="NGJ1" s="670"/>
      <c r="NGK1" s="669"/>
      <c r="NGL1" s="669"/>
      <c r="NGM1" s="669"/>
      <c r="NGN1" s="671"/>
      <c r="NGO1" s="550"/>
      <c r="NGP1" s="551"/>
      <c r="NGQ1" s="669"/>
      <c r="NGR1" s="669"/>
      <c r="NGS1" s="669"/>
      <c r="NGT1" s="669"/>
      <c r="NGU1" s="669"/>
      <c r="NGV1" s="669"/>
      <c r="NGW1" s="669"/>
      <c r="NGX1" s="669"/>
      <c r="NGY1" s="669"/>
      <c r="NGZ1" s="669"/>
      <c r="NHA1" s="669"/>
      <c r="NHB1" s="669"/>
      <c r="NHC1" s="669"/>
      <c r="NHD1" s="669"/>
      <c r="NHE1" s="670"/>
      <c r="NHF1" s="669"/>
      <c r="NHG1" s="669"/>
      <c r="NHH1" s="669"/>
      <c r="NHI1" s="671"/>
      <c r="NHJ1" s="550"/>
      <c r="NHK1" s="551"/>
      <c r="NHL1" s="669"/>
      <c r="NHM1" s="669"/>
      <c r="NHN1" s="669"/>
      <c r="NHO1" s="669"/>
      <c r="NHP1" s="669"/>
      <c r="NHQ1" s="669"/>
      <c r="NHR1" s="669"/>
      <c r="NHS1" s="669"/>
      <c r="NHT1" s="669"/>
      <c r="NHU1" s="669"/>
      <c r="NHV1" s="669"/>
      <c r="NHW1" s="669"/>
      <c r="NHX1" s="669"/>
      <c r="NHY1" s="669"/>
      <c r="NHZ1" s="670"/>
      <c r="NIA1" s="669"/>
      <c r="NIB1" s="669"/>
      <c r="NIC1" s="669"/>
      <c r="NID1" s="671"/>
      <c r="NIE1" s="550"/>
      <c r="NIF1" s="551"/>
      <c r="NIG1" s="669"/>
      <c r="NIH1" s="669"/>
      <c r="NII1" s="669"/>
      <c r="NIJ1" s="669"/>
      <c r="NIK1" s="669"/>
      <c r="NIL1" s="669"/>
      <c r="NIM1" s="669"/>
      <c r="NIN1" s="669"/>
      <c r="NIO1" s="669"/>
      <c r="NIP1" s="669"/>
      <c r="NIQ1" s="669"/>
      <c r="NIR1" s="669"/>
      <c r="NIS1" s="669"/>
      <c r="NIT1" s="669"/>
      <c r="NIU1" s="670"/>
      <c r="NIV1" s="669"/>
      <c r="NIW1" s="669"/>
      <c r="NIX1" s="669"/>
      <c r="NIY1" s="671"/>
      <c r="NIZ1" s="550"/>
      <c r="NJA1" s="551"/>
      <c r="NJB1" s="669"/>
      <c r="NJC1" s="669"/>
      <c r="NJD1" s="669"/>
      <c r="NJE1" s="669"/>
      <c r="NJF1" s="669"/>
      <c r="NJG1" s="669"/>
      <c r="NJH1" s="669"/>
      <c r="NJI1" s="669"/>
      <c r="NJJ1" s="669"/>
      <c r="NJK1" s="669"/>
      <c r="NJL1" s="669"/>
      <c r="NJM1" s="669"/>
      <c r="NJN1" s="669"/>
      <c r="NJO1" s="669"/>
      <c r="NJP1" s="670"/>
      <c r="NJQ1" s="669"/>
      <c r="NJR1" s="669"/>
      <c r="NJS1" s="669"/>
      <c r="NJT1" s="671"/>
      <c r="NJU1" s="550"/>
      <c r="NJV1" s="551"/>
      <c r="NJW1" s="669"/>
      <c r="NJX1" s="669"/>
      <c r="NJY1" s="669"/>
      <c r="NJZ1" s="669"/>
      <c r="NKA1" s="669"/>
      <c r="NKB1" s="669"/>
      <c r="NKC1" s="669"/>
      <c r="NKD1" s="669"/>
      <c r="NKE1" s="669"/>
      <c r="NKF1" s="669"/>
      <c r="NKG1" s="669"/>
      <c r="NKH1" s="669"/>
      <c r="NKI1" s="669"/>
      <c r="NKJ1" s="669"/>
      <c r="NKK1" s="670"/>
      <c r="NKL1" s="669"/>
      <c r="NKM1" s="669"/>
      <c r="NKN1" s="669"/>
      <c r="NKO1" s="671"/>
      <c r="NKP1" s="550"/>
      <c r="NKQ1" s="551"/>
      <c r="NKR1" s="669"/>
      <c r="NKS1" s="669"/>
      <c r="NKT1" s="669"/>
      <c r="NKU1" s="669"/>
      <c r="NKV1" s="669"/>
      <c r="NKW1" s="669"/>
      <c r="NKX1" s="669"/>
      <c r="NKY1" s="669"/>
      <c r="NKZ1" s="669"/>
      <c r="NLA1" s="669"/>
      <c r="NLB1" s="669"/>
      <c r="NLC1" s="669"/>
      <c r="NLD1" s="669"/>
      <c r="NLE1" s="669"/>
      <c r="NLF1" s="670"/>
      <c r="NLG1" s="669"/>
      <c r="NLH1" s="669"/>
      <c r="NLI1" s="669"/>
      <c r="NLJ1" s="671"/>
      <c r="NLK1" s="550"/>
      <c r="NLL1" s="551"/>
      <c r="NLM1" s="669"/>
      <c r="NLN1" s="669"/>
      <c r="NLO1" s="669"/>
      <c r="NLP1" s="669"/>
      <c r="NLQ1" s="669"/>
      <c r="NLR1" s="669"/>
      <c r="NLS1" s="669"/>
      <c r="NLT1" s="669"/>
      <c r="NLU1" s="669"/>
      <c r="NLV1" s="669"/>
      <c r="NLW1" s="669"/>
      <c r="NLX1" s="669"/>
      <c r="NLY1" s="669"/>
      <c r="NLZ1" s="669"/>
      <c r="NMA1" s="670"/>
      <c r="NMB1" s="669"/>
      <c r="NMC1" s="669"/>
      <c r="NMD1" s="669"/>
      <c r="NME1" s="671"/>
      <c r="NMF1" s="550"/>
      <c r="NMG1" s="551"/>
      <c r="NMH1" s="669"/>
      <c r="NMI1" s="669"/>
      <c r="NMJ1" s="669"/>
      <c r="NMK1" s="669"/>
      <c r="NML1" s="669"/>
      <c r="NMM1" s="669"/>
      <c r="NMN1" s="669"/>
      <c r="NMO1" s="669"/>
      <c r="NMP1" s="669"/>
      <c r="NMQ1" s="669"/>
      <c r="NMR1" s="669"/>
      <c r="NMS1" s="669"/>
      <c r="NMT1" s="669"/>
      <c r="NMU1" s="669"/>
      <c r="NMV1" s="670"/>
      <c r="NMW1" s="669"/>
      <c r="NMX1" s="669"/>
      <c r="NMY1" s="669"/>
      <c r="NMZ1" s="671"/>
      <c r="NNA1" s="550"/>
      <c r="NNB1" s="551"/>
      <c r="NNC1" s="669"/>
      <c r="NND1" s="669"/>
      <c r="NNE1" s="669"/>
      <c r="NNF1" s="669"/>
      <c r="NNG1" s="669"/>
      <c r="NNH1" s="669"/>
      <c r="NNI1" s="669"/>
      <c r="NNJ1" s="669"/>
      <c r="NNK1" s="669"/>
      <c r="NNL1" s="669"/>
      <c r="NNM1" s="669"/>
      <c r="NNN1" s="669"/>
      <c r="NNO1" s="669"/>
      <c r="NNP1" s="669"/>
      <c r="NNQ1" s="670"/>
      <c r="NNR1" s="669"/>
      <c r="NNS1" s="669"/>
      <c r="NNT1" s="669"/>
      <c r="NNU1" s="671"/>
      <c r="NNV1" s="550"/>
      <c r="NNW1" s="551"/>
      <c r="NNX1" s="669"/>
      <c r="NNY1" s="669"/>
      <c r="NNZ1" s="669"/>
      <c r="NOA1" s="669"/>
      <c r="NOB1" s="669"/>
      <c r="NOC1" s="669"/>
      <c r="NOD1" s="669"/>
      <c r="NOE1" s="669"/>
      <c r="NOF1" s="669"/>
      <c r="NOG1" s="669"/>
      <c r="NOH1" s="669"/>
      <c r="NOI1" s="669"/>
      <c r="NOJ1" s="669"/>
      <c r="NOK1" s="669"/>
      <c r="NOL1" s="670"/>
      <c r="NOM1" s="669"/>
      <c r="NON1" s="669"/>
      <c r="NOO1" s="669"/>
      <c r="NOP1" s="671"/>
      <c r="NOQ1" s="550"/>
      <c r="NOR1" s="551"/>
      <c r="NOS1" s="669"/>
      <c r="NOT1" s="669"/>
      <c r="NOU1" s="669"/>
      <c r="NOV1" s="669"/>
      <c r="NOW1" s="669"/>
      <c r="NOX1" s="669"/>
      <c r="NOY1" s="669"/>
      <c r="NOZ1" s="669"/>
      <c r="NPA1" s="669"/>
      <c r="NPB1" s="669"/>
      <c r="NPC1" s="669"/>
      <c r="NPD1" s="669"/>
      <c r="NPE1" s="669"/>
      <c r="NPF1" s="669"/>
      <c r="NPG1" s="670"/>
      <c r="NPH1" s="669"/>
      <c r="NPI1" s="669"/>
      <c r="NPJ1" s="669"/>
      <c r="NPK1" s="671"/>
      <c r="NPL1" s="550"/>
      <c r="NPM1" s="551"/>
      <c r="NPN1" s="669"/>
      <c r="NPO1" s="669"/>
      <c r="NPP1" s="669"/>
      <c r="NPQ1" s="669"/>
      <c r="NPR1" s="669"/>
      <c r="NPS1" s="669"/>
      <c r="NPT1" s="669"/>
      <c r="NPU1" s="669"/>
      <c r="NPV1" s="669"/>
      <c r="NPW1" s="669"/>
      <c r="NPX1" s="669"/>
      <c r="NPY1" s="669"/>
      <c r="NPZ1" s="669"/>
      <c r="NQA1" s="669"/>
      <c r="NQB1" s="670"/>
      <c r="NQC1" s="669"/>
      <c r="NQD1" s="669"/>
      <c r="NQE1" s="669"/>
      <c r="NQF1" s="671"/>
      <c r="NQG1" s="550"/>
      <c r="NQH1" s="551"/>
      <c r="NQI1" s="669"/>
      <c r="NQJ1" s="669"/>
      <c r="NQK1" s="669"/>
      <c r="NQL1" s="669"/>
      <c r="NQM1" s="669"/>
      <c r="NQN1" s="669"/>
      <c r="NQO1" s="669"/>
      <c r="NQP1" s="669"/>
      <c r="NQQ1" s="669"/>
      <c r="NQR1" s="669"/>
      <c r="NQS1" s="669"/>
      <c r="NQT1" s="669"/>
      <c r="NQU1" s="669"/>
      <c r="NQV1" s="669"/>
      <c r="NQW1" s="670"/>
      <c r="NQX1" s="669"/>
      <c r="NQY1" s="669"/>
      <c r="NQZ1" s="669"/>
      <c r="NRA1" s="671"/>
      <c r="NRB1" s="550"/>
      <c r="NRC1" s="551"/>
      <c r="NRD1" s="669"/>
      <c r="NRE1" s="669"/>
      <c r="NRF1" s="669"/>
      <c r="NRG1" s="669"/>
      <c r="NRH1" s="669"/>
      <c r="NRI1" s="669"/>
      <c r="NRJ1" s="669"/>
      <c r="NRK1" s="669"/>
      <c r="NRL1" s="669"/>
      <c r="NRM1" s="669"/>
      <c r="NRN1" s="669"/>
      <c r="NRO1" s="669"/>
      <c r="NRP1" s="669"/>
      <c r="NRQ1" s="669"/>
      <c r="NRR1" s="670"/>
      <c r="NRS1" s="669"/>
      <c r="NRT1" s="669"/>
      <c r="NRU1" s="669"/>
      <c r="NRV1" s="671"/>
      <c r="NRW1" s="550"/>
      <c r="NRX1" s="551"/>
      <c r="NRY1" s="669"/>
      <c r="NRZ1" s="669"/>
      <c r="NSA1" s="669"/>
      <c r="NSB1" s="669"/>
      <c r="NSC1" s="669"/>
      <c r="NSD1" s="669"/>
      <c r="NSE1" s="669"/>
      <c r="NSF1" s="669"/>
      <c r="NSG1" s="669"/>
      <c r="NSH1" s="669"/>
      <c r="NSI1" s="669"/>
      <c r="NSJ1" s="669"/>
      <c r="NSK1" s="669"/>
      <c r="NSL1" s="669"/>
      <c r="NSM1" s="670"/>
      <c r="NSN1" s="669"/>
      <c r="NSO1" s="669"/>
      <c r="NSP1" s="669"/>
      <c r="NSQ1" s="671"/>
      <c r="NSR1" s="550"/>
      <c r="NSS1" s="551"/>
      <c r="NST1" s="669"/>
      <c r="NSU1" s="669"/>
      <c r="NSV1" s="669"/>
      <c r="NSW1" s="669"/>
      <c r="NSX1" s="669"/>
      <c r="NSY1" s="669"/>
      <c r="NSZ1" s="669"/>
      <c r="NTA1" s="669"/>
      <c r="NTB1" s="669"/>
      <c r="NTC1" s="669"/>
      <c r="NTD1" s="669"/>
      <c r="NTE1" s="669"/>
      <c r="NTF1" s="669"/>
      <c r="NTG1" s="669"/>
      <c r="NTH1" s="670"/>
      <c r="NTI1" s="669"/>
      <c r="NTJ1" s="669"/>
      <c r="NTK1" s="669"/>
      <c r="NTL1" s="671"/>
      <c r="NTM1" s="550"/>
      <c r="NTN1" s="551"/>
      <c r="NTO1" s="669"/>
      <c r="NTP1" s="669"/>
      <c r="NTQ1" s="669"/>
      <c r="NTR1" s="669"/>
      <c r="NTS1" s="669"/>
      <c r="NTT1" s="669"/>
      <c r="NTU1" s="669"/>
      <c r="NTV1" s="669"/>
      <c r="NTW1" s="669"/>
      <c r="NTX1" s="669"/>
      <c r="NTY1" s="669"/>
      <c r="NTZ1" s="669"/>
      <c r="NUA1" s="669"/>
      <c r="NUB1" s="669"/>
      <c r="NUC1" s="670"/>
      <c r="NUD1" s="669"/>
      <c r="NUE1" s="669"/>
      <c r="NUF1" s="669"/>
      <c r="NUG1" s="671"/>
      <c r="NUH1" s="550"/>
      <c r="NUI1" s="551"/>
      <c r="NUJ1" s="669"/>
      <c r="NUK1" s="669"/>
      <c r="NUL1" s="669"/>
      <c r="NUM1" s="669"/>
      <c r="NUN1" s="669"/>
      <c r="NUO1" s="669"/>
      <c r="NUP1" s="669"/>
      <c r="NUQ1" s="669"/>
      <c r="NUR1" s="669"/>
      <c r="NUS1" s="669"/>
      <c r="NUT1" s="669"/>
      <c r="NUU1" s="669"/>
      <c r="NUV1" s="669"/>
      <c r="NUW1" s="669"/>
      <c r="NUX1" s="670"/>
      <c r="NUY1" s="669"/>
      <c r="NUZ1" s="669"/>
      <c r="NVA1" s="669"/>
      <c r="NVB1" s="671"/>
      <c r="NVC1" s="550"/>
      <c r="NVD1" s="551"/>
      <c r="NVE1" s="669"/>
      <c r="NVF1" s="669"/>
      <c r="NVG1" s="669"/>
      <c r="NVH1" s="669"/>
      <c r="NVI1" s="669"/>
      <c r="NVJ1" s="669"/>
      <c r="NVK1" s="669"/>
      <c r="NVL1" s="669"/>
      <c r="NVM1" s="669"/>
      <c r="NVN1" s="669"/>
      <c r="NVO1" s="669"/>
      <c r="NVP1" s="669"/>
      <c r="NVQ1" s="669"/>
      <c r="NVR1" s="669"/>
      <c r="NVS1" s="670"/>
      <c r="NVT1" s="669"/>
      <c r="NVU1" s="669"/>
      <c r="NVV1" s="669"/>
      <c r="NVW1" s="671"/>
      <c r="NVX1" s="550"/>
      <c r="NVY1" s="551"/>
      <c r="NVZ1" s="669"/>
      <c r="NWA1" s="669"/>
      <c r="NWB1" s="669"/>
      <c r="NWC1" s="669"/>
      <c r="NWD1" s="669"/>
      <c r="NWE1" s="669"/>
      <c r="NWF1" s="669"/>
      <c r="NWG1" s="669"/>
      <c r="NWH1" s="669"/>
      <c r="NWI1" s="669"/>
      <c r="NWJ1" s="669"/>
      <c r="NWK1" s="669"/>
      <c r="NWL1" s="669"/>
      <c r="NWM1" s="669"/>
      <c r="NWN1" s="670"/>
      <c r="NWO1" s="669"/>
      <c r="NWP1" s="669"/>
      <c r="NWQ1" s="669"/>
      <c r="NWR1" s="671"/>
      <c r="NWS1" s="550"/>
      <c r="NWT1" s="551"/>
      <c r="NWU1" s="669"/>
      <c r="NWV1" s="669"/>
      <c r="NWW1" s="669"/>
      <c r="NWX1" s="669"/>
      <c r="NWY1" s="669"/>
      <c r="NWZ1" s="669"/>
      <c r="NXA1" s="669"/>
      <c r="NXB1" s="669"/>
      <c r="NXC1" s="669"/>
      <c r="NXD1" s="669"/>
      <c r="NXE1" s="669"/>
      <c r="NXF1" s="669"/>
      <c r="NXG1" s="669"/>
      <c r="NXH1" s="669"/>
      <c r="NXI1" s="670"/>
      <c r="NXJ1" s="669"/>
      <c r="NXK1" s="669"/>
      <c r="NXL1" s="669"/>
      <c r="NXM1" s="671"/>
      <c r="NXN1" s="550"/>
      <c r="NXO1" s="551"/>
      <c r="NXP1" s="669"/>
      <c r="NXQ1" s="669"/>
      <c r="NXR1" s="669"/>
      <c r="NXS1" s="669"/>
      <c r="NXT1" s="669"/>
      <c r="NXU1" s="669"/>
      <c r="NXV1" s="669"/>
      <c r="NXW1" s="669"/>
      <c r="NXX1" s="669"/>
      <c r="NXY1" s="669"/>
      <c r="NXZ1" s="669"/>
      <c r="NYA1" s="669"/>
      <c r="NYB1" s="669"/>
      <c r="NYC1" s="669"/>
      <c r="NYD1" s="670"/>
      <c r="NYE1" s="669"/>
      <c r="NYF1" s="669"/>
      <c r="NYG1" s="669"/>
      <c r="NYH1" s="671"/>
      <c r="NYI1" s="550"/>
      <c r="NYJ1" s="551"/>
      <c r="NYK1" s="669"/>
      <c r="NYL1" s="669"/>
      <c r="NYM1" s="669"/>
      <c r="NYN1" s="669"/>
      <c r="NYO1" s="669"/>
      <c r="NYP1" s="669"/>
      <c r="NYQ1" s="669"/>
      <c r="NYR1" s="669"/>
      <c r="NYS1" s="669"/>
      <c r="NYT1" s="669"/>
      <c r="NYU1" s="669"/>
      <c r="NYV1" s="669"/>
      <c r="NYW1" s="669"/>
      <c r="NYX1" s="669"/>
      <c r="NYY1" s="670"/>
      <c r="NYZ1" s="669"/>
      <c r="NZA1" s="669"/>
      <c r="NZB1" s="669"/>
      <c r="NZC1" s="671"/>
      <c r="NZD1" s="550"/>
      <c r="NZE1" s="551"/>
      <c r="NZF1" s="669"/>
      <c r="NZG1" s="669"/>
      <c r="NZH1" s="669"/>
      <c r="NZI1" s="669"/>
      <c r="NZJ1" s="669"/>
      <c r="NZK1" s="669"/>
      <c r="NZL1" s="669"/>
      <c r="NZM1" s="669"/>
      <c r="NZN1" s="669"/>
      <c r="NZO1" s="669"/>
      <c r="NZP1" s="669"/>
      <c r="NZQ1" s="669"/>
      <c r="NZR1" s="669"/>
      <c r="NZS1" s="669"/>
      <c r="NZT1" s="670"/>
      <c r="NZU1" s="669"/>
      <c r="NZV1" s="669"/>
      <c r="NZW1" s="669"/>
      <c r="NZX1" s="671"/>
      <c r="NZY1" s="550"/>
      <c r="NZZ1" s="551"/>
      <c r="OAA1" s="669"/>
      <c r="OAB1" s="669"/>
      <c r="OAC1" s="669"/>
      <c r="OAD1" s="669"/>
      <c r="OAE1" s="669"/>
      <c r="OAF1" s="669"/>
      <c r="OAG1" s="669"/>
      <c r="OAH1" s="669"/>
      <c r="OAI1" s="669"/>
      <c r="OAJ1" s="669"/>
      <c r="OAK1" s="669"/>
      <c r="OAL1" s="669"/>
      <c r="OAM1" s="669"/>
      <c r="OAN1" s="669"/>
      <c r="OAO1" s="670"/>
      <c r="OAP1" s="669"/>
      <c r="OAQ1" s="669"/>
      <c r="OAR1" s="669"/>
      <c r="OAS1" s="671"/>
      <c r="OAT1" s="550"/>
      <c r="OAU1" s="551"/>
      <c r="OAV1" s="669"/>
      <c r="OAW1" s="669"/>
      <c r="OAX1" s="669"/>
      <c r="OAY1" s="669"/>
      <c r="OAZ1" s="669"/>
      <c r="OBA1" s="669"/>
      <c r="OBB1" s="669"/>
      <c r="OBC1" s="669"/>
      <c r="OBD1" s="669"/>
      <c r="OBE1" s="669"/>
      <c r="OBF1" s="669"/>
      <c r="OBG1" s="669"/>
      <c r="OBH1" s="669"/>
      <c r="OBI1" s="669"/>
      <c r="OBJ1" s="670"/>
      <c r="OBK1" s="669"/>
      <c r="OBL1" s="669"/>
      <c r="OBM1" s="669"/>
      <c r="OBN1" s="671"/>
      <c r="OBO1" s="550"/>
      <c r="OBP1" s="551"/>
      <c r="OBQ1" s="669"/>
      <c r="OBR1" s="669"/>
      <c r="OBS1" s="669"/>
      <c r="OBT1" s="669"/>
      <c r="OBU1" s="669"/>
      <c r="OBV1" s="669"/>
      <c r="OBW1" s="669"/>
      <c r="OBX1" s="669"/>
      <c r="OBY1" s="669"/>
      <c r="OBZ1" s="669"/>
      <c r="OCA1" s="669"/>
      <c r="OCB1" s="669"/>
      <c r="OCC1" s="669"/>
      <c r="OCD1" s="669"/>
      <c r="OCE1" s="670"/>
      <c r="OCF1" s="669"/>
      <c r="OCG1" s="669"/>
      <c r="OCH1" s="669"/>
      <c r="OCI1" s="671"/>
      <c r="OCJ1" s="550"/>
      <c r="OCK1" s="551"/>
      <c r="OCL1" s="669"/>
      <c r="OCM1" s="669"/>
      <c r="OCN1" s="669"/>
      <c r="OCO1" s="669"/>
      <c r="OCP1" s="669"/>
      <c r="OCQ1" s="669"/>
      <c r="OCR1" s="669"/>
      <c r="OCS1" s="669"/>
      <c r="OCT1" s="669"/>
      <c r="OCU1" s="669"/>
      <c r="OCV1" s="669"/>
      <c r="OCW1" s="669"/>
      <c r="OCX1" s="669"/>
      <c r="OCY1" s="669"/>
      <c r="OCZ1" s="670"/>
      <c r="ODA1" s="669"/>
      <c r="ODB1" s="669"/>
      <c r="ODC1" s="669"/>
      <c r="ODD1" s="671"/>
      <c r="ODE1" s="550"/>
      <c r="ODF1" s="551"/>
      <c r="ODG1" s="669"/>
      <c r="ODH1" s="669"/>
      <c r="ODI1" s="669"/>
      <c r="ODJ1" s="669"/>
      <c r="ODK1" s="669"/>
      <c r="ODL1" s="669"/>
      <c r="ODM1" s="669"/>
      <c r="ODN1" s="669"/>
      <c r="ODO1" s="669"/>
      <c r="ODP1" s="669"/>
      <c r="ODQ1" s="669"/>
      <c r="ODR1" s="669"/>
      <c r="ODS1" s="669"/>
      <c r="ODT1" s="669"/>
      <c r="ODU1" s="670"/>
      <c r="ODV1" s="669"/>
      <c r="ODW1" s="669"/>
      <c r="ODX1" s="669"/>
      <c r="ODY1" s="671"/>
      <c r="ODZ1" s="550"/>
      <c r="OEA1" s="551"/>
      <c r="OEB1" s="669"/>
      <c r="OEC1" s="669"/>
      <c r="OED1" s="669"/>
      <c r="OEE1" s="669"/>
      <c r="OEF1" s="669"/>
      <c r="OEG1" s="669"/>
      <c r="OEH1" s="669"/>
      <c r="OEI1" s="669"/>
      <c r="OEJ1" s="669"/>
      <c r="OEK1" s="669"/>
      <c r="OEL1" s="669"/>
      <c r="OEM1" s="669"/>
      <c r="OEN1" s="669"/>
      <c r="OEO1" s="669"/>
      <c r="OEP1" s="670"/>
      <c r="OEQ1" s="669"/>
      <c r="OER1" s="669"/>
      <c r="OES1" s="669"/>
      <c r="OET1" s="671"/>
      <c r="OEU1" s="550"/>
      <c r="OEV1" s="551"/>
      <c r="OEW1" s="669"/>
      <c r="OEX1" s="669"/>
      <c r="OEY1" s="669"/>
      <c r="OEZ1" s="669"/>
      <c r="OFA1" s="669"/>
      <c r="OFB1" s="669"/>
      <c r="OFC1" s="669"/>
      <c r="OFD1" s="669"/>
      <c r="OFE1" s="669"/>
      <c r="OFF1" s="669"/>
      <c r="OFG1" s="669"/>
      <c r="OFH1" s="669"/>
      <c r="OFI1" s="669"/>
      <c r="OFJ1" s="669"/>
      <c r="OFK1" s="670"/>
      <c r="OFL1" s="669"/>
      <c r="OFM1" s="669"/>
      <c r="OFN1" s="669"/>
      <c r="OFO1" s="671"/>
      <c r="OFP1" s="550"/>
      <c r="OFQ1" s="551"/>
      <c r="OFR1" s="669"/>
      <c r="OFS1" s="669"/>
      <c r="OFT1" s="669"/>
      <c r="OFU1" s="669"/>
      <c r="OFV1" s="669"/>
      <c r="OFW1" s="669"/>
      <c r="OFX1" s="669"/>
      <c r="OFY1" s="669"/>
      <c r="OFZ1" s="669"/>
      <c r="OGA1" s="669"/>
      <c r="OGB1" s="669"/>
      <c r="OGC1" s="669"/>
      <c r="OGD1" s="669"/>
      <c r="OGE1" s="669"/>
      <c r="OGF1" s="670"/>
      <c r="OGG1" s="669"/>
      <c r="OGH1" s="669"/>
      <c r="OGI1" s="669"/>
      <c r="OGJ1" s="671"/>
      <c r="OGK1" s="550"/>
      <c r="OGL1" s="551"/>
      <c r="OGM1" s="669"/>
      <c r="OGN1" s="669"/>
      <c r="OGO1" s="669"/>
      <c r="OGP1" s="669"/>
      <c r="OGQ1" s="669"/>
      <c r="OGR1" s="669"/>
      <c r="OGS1" s="669"/>
      <c r="OGT1" s="669"/>
      <c r="OGU1" s="669"/>
      <c r="OGV1" s="669"/>
      <c r="OGW1" s="669"/>
      <c r="OGX1" s="669"/>
      <c r="OGY1" s="669"/>
      <c r="OGZ1" s="669"/>
      <c r="OHA1" s="670"/>
      <c r="OHB1" s="669"/>
      <c r="OHC1" s="669"/>
      <c r="OHD1" s="669"/>
      <c r="OHE1" s="671"/>
      <c r="OHF1" s="550"/>
      <c r="OHG1" s="551"/>
      <c r="OHH1" s="669"/>
      <c r="OHI1" s="669"/>
      <c r="OHJ1" s="669"/>
      <c r="OHK1" s="669"/>
      <c r="OHL1" s="669"/>
      <c r="OHM1" s="669"/>
      <c r="OHN1" s="669"/>
      <c r="OHO1" s="669"/>
      <c r="OHP1" s="669"/>
      <c r="OHQ1" s="669"/>
      <c r="OHR1" s="669"/>
      <c r="OHS1" s="669"/>
      <c r="OHT1" s="669"/>
      <c r="OHU1" s="669"/>
      <c r="OHV1" s="670"/>
      <c r="OHW1" s="669"/>
      <c r="OHX1" s="669"/>
      <c r="OHY1" s="669"/>
      <c r="OHZ1" s="671"/>
      <c r="OIA1" s="550"/>
      <c r="OIB1" s="551"/>
      <c r="OIC1" s="669"/>
      <c r="OID1" s="669"/>
      <c r="OIE1" s="669"/>
      <c r="OIF1" s="669"/>
      <c r="OIG1" s="669"/>
      <c r="OIH1" s="669"/>
      <c r="OII1" s="669"/>
      <c r="OIJ1" s="669"/>
      <c r="OIK1" s="669"/>
      <c r="OIL1" s="669"/>
      <c r="OIM1" s="669"/>
      <c r="OIN1" s="669"/>
      <c r="OIO1" s="669"/>
      <c r="OIP1" s="669"/>
      <c r="OIQ1" s="670"/>
      <c r="OIR1" s="669"/>
      <c r="OIS1" s="669"/>
      <c r="OIT1" s="669"/>
      <c r="OIU1" s="671"/>
      <c r="OIV1" s="550"/>
      <c r="OIW1" s="551"/>
      <c r="OIX1" s="669"/>
      <c r="OIY1" s="669"/>
      <c r="OIZ1" s="669"/>
      <c r="OJA1" s="669"/>
      <c r="OJB1" s="669"/>
      <c r="OJC1" s="669"/>
      <c r="OJD1" s="669"/>
      <c r="OJE1" s="669"/>
      <c r="OJF1" s="669"/>
      <c r="OJG1" s="669"/>
      <c r="OJH1" s="669"/>
      <c r="OJI1" s="669"/>
      <c r="OJJ1" s="669"/>
      <c r="OJK1" s="669"/>
      <c r="OJL1" s="670"/>
      <c r="OJM1" s="669"/>
      <c r="OJN1" s="669"/>
      <c r="OJO1" s="669"/>
      <c r="OJP1" s="671"/>
      <c r="OJQ1" s="550"/>
      <c r="OJR1" s="551"/>
      <c r="OJS1" s="669"/>
      <c r="OJT1" s="669"/>
      <c r="OJU1" s="669"/>
      <c r="OJV1" s="669"/>
      <c r="OJW1" s="669"/>
      <c r="OJX1" s="669"/>
      <c r="OJY1" s="669"/>
      <c r="OJZ1" s="669"/>
      <c r="OKA1" s="669"/>
      <c r="OKB1" s="669"/>
      <c r="OKC1" s="669"/>
      <c r="OKD1" s="669"/>
      <c r="OKE1" s="669"/>
      <c r="OKF1" s="669"/>
      <c r="OKG1" s="670"/>
      <c r="OKH1" s="669"/>
      <c r="OKI1" s="669"/>
      <c r="OKJ1" s="669"/>
      <c r="OKK1" s="671"/>
      <c r="OKL1" s="550"/>
      <c r="OKM1" s="551"/>
      <c r="OKN1" s="669"/>
      <c r="OKO1" s="669"/>
      <c r="OKP1" s="669"/>
      <c r="OKQ1" s="669"/>
      <c r="OKR1" s="669"/>
      <c r="OKS1" s="669"/>
      <c r="OKT1" s="669"/>
      <c r="OKU1" s="669"/>
      <c r="OKV1" s="669"/>
      <c r="OKW1" s="669"/>
      <c r="OKX1" s="669"/>
      <c r="OKY1" s="669"/>
      <c r="OKZ1" s="669"/>
      <c r="OLA1" s="669"/>
      <c r="OLB1" s="670"/>
      <c r="OLC1" s="669"/>
      <c r="OLD1" s="669"/>
      <c r="OLE1" s="669"/>
      <c r="OLF1" s="671"/>
      <c r="OLG1" s="550"/>
      <c r="OLH1" s="551"/>
      <c r="OLI1" s="669"/>
      <c r="OLJ1" s="669"/>
      <c r="OLK1" s="669"/>
      <c r="OLL1" s="669"/>
      <c r="OLM1" s="669"/>
      <c r="OLN1" s="669"/>
      <c r="OLO1" s="669"/>
      <c r="OLP1" s="669"/>
      <c r="OLQ1" s="669"/>
      <c r="OLR1" s="669"/>
      <c r="OLS1" s="669"/>
      <c r="OLT1" s="669"/>
      <c r="OLU1" s="669"/>
      <c r="OLV1" s="669"/>
      <c r="OLW1" s="670"/>
      <c r="OLX1" s="669"/>
      <c r="OLY1" s="669"/>
      <c r="OLZ1" s="669"/>
      <c r="OMA1" s="671"/>
      <c r="OMB1" s="550"/>
      <c r="OMC1" s="551"/>
      <c r="OMD1" s="669"/>
      <c r="OME1" s="669"/>
      <c r="OMF1" s="669"/>
      <c r="OMG1" s="669"/>
      <c r="OMH1" s="669"/>
      <c r="OMI1" s="669"/>
      <c r="OMJ1" s="669"/>
      <c r="OMK1" s="669"/>
      <c r="OML1" s="669"/>
      <c r="OMM1" s="669"/>
      <c r="OMN1" s="669"/>
      <c r="OMO1" s="669"/>
      <c r="OMP1" s="669"/>
      <c r="OMQ1" s="669"/>
      <c r="OMR1" s="670"/>
      <c r="OMS1" s="669"/>
      <c r="OMT1" s="669"/>
      <c r="OMU1" s="669"/>
      <c r="OMV1" s="671"/>
      <c r="OMW1" s="550"/>
      <c r="OMX1" s="551"/>
      <c r="OMY1" s="669"/>
      <c r="OMZ1" s="669"/>
      <c r="ONA1" s="669"/>
      <c r="ONB1" s="669"/>
      <c r="ONC1" s="669"/>
      <c r="OND1" s="669"/>
      <c r="ONE1" s="669"/>
      <c r="ONF1" s="669"/>
      <c r="ONG1" s="669"/>
      <c r="ONH1" s="669"/>
      <c r="ONI1" s="669"/>
      <c r="ONJ1" s="669"/>
      <c r="ONK1" s="669"/>
      <c r="ONL1" s="669"/>
      <c r="ONM1" s="670"/>
      <c r="ONN1" s="669"/>
      <c r="ONO1" s="669"/>
      <c r="ONP1" s="669"/>
      <c r="ONQ1" s="671"/>
      <c r="ONR1" s="550"/>
      <c r="ONS1" s="551"/>
      <c r="ONT1" s="669"/>
      <c r="ONU1" s="669"/>
      <c r="ONV1" s="669"/>
      <c r="ONW1" s="669"/>
      <c r="ONX1" s="669"/>
      <c r="ONY1" s="669"/>
      <c r="ONZ1" s="669"/>
      <c r="OOA1" s="669"/>
      <c r="OOB1" s="669"/>
      <c r="OOC1" s="669"/>
      <c r="OOD1" s="669"/>
      <c r="OOE1" s="669"/>
      <c r="OOF1" s="669"/>
      <c r="OOG1" s="669"/>
      <c r="OOH1" s="670"/>
      <c r="OOI1" s="669"/>
      <c r="OOJ1" s="669"/>
      <c r="OOK1" s="669"/>
      <c r="OOL1" s="671"/>
      <c r="OOM1" s="550"/>
      <c r="OON1" s="551"/>
      <c r="OOO1" s="669"/>
      <c r="OOP1" s="669"/>
      <c r="OOQ1" s="669"/>
      <c r="OOR1" s="669"/>
      <c r="OOS1" s="669"/>
      <c r="OOT1" s="669"/>
      <c r="OOU1" s="669"/>
      <c r="OOV1" s="669"/>
      <c r="OOW1" s="669"/>
      <c r="OOX1" s="669"/>
      <c r="OOY1" s="669"/>
      <c r="OOZ1" s="669"/>
      <c r="OPA1" s="669"/>
      <c r="OPB1" s="669"/>
      <c r="OPC1" s="670"/>
      <c r="OPD1" s="669"/>
      <c r="OPE1" s="669"/>
      <c r="OPF1" s="669"/>
      <c r="OPG1" s="671"/>
      <c r="OPH1" s="550"/>
      <c r="OPI1" s="551"/>
      <c r="OPJ1" s="669"/>
      <c r="OPK1" s="669"/>
      <c r="OPL1" s="669"/>
      <c r="OPM1" s="669"/>
      <c r="OPN1" s="669"/>
      <c r="OPO1" s="669"/>
      <c r="OPP1" s="669"/>
      <c r="OPQ1" s="669"/>
      <c r="OPR1" s="669"/>
      <c r="OPS1" s="669"/>
      <c r="OPT1" s="669"/>
      <c r="OPU1" s="669"/>
      <c r="OPV1" s="669"/>
      <c r="OPW1" s="669"/>
      <c r="OPX1" s="670"/>
      <c r="OPY1" s="669"/>
      <c r="OPZ1" s="669"/>
      <c r="OQA1" s="669"/>
      <c r="OQB1" s="671"/>
      <c r="OQC1" s="550"/>
      <c r="OQD1" s="551"/>
      <c r="OQE1" s="669"/>
      <c r="OQF1" s="669"/>
      <c r="OQG1" s="669"/>
      <c r="OQH1" s="669"/>
      <c r="OQI1" s="669"/>
      <c r="OQJ1" s="669"/>
      <c r="OQK1" s="669"/>
      <c r="OQL1" s="669"/>
      <c r="OQM1" s="669"/>
      <c r="OQN1" s="669"/>
      <c r="OQO1" s="669"/>
      <c r="OQP1" s="669"/>
      <c r="OQQ1" s="669"/>
      <c r="OQR1" s="669"/>
      <c r="OQS1" s="670"/>
      <c r="OQT1" s="669"/>
      <c r="OQU1" s="669"/>
      <c r="OQV1" s="669"/>
      <c r="OQW1" s="671"/>
      <c r="OQX1" s="550"/>
      <c r="OQY1" s="551"/>
      <c r="OQZ1" s="669"/>
      <c r="ORA1" s="669"/>
      <c r="ORB1" s="669"/>
      <c r="ORC1" s="669"/>
      <c r="ORD1" s="669"/>
      <c r="ORE1" s="669"/>
      <c r="ORF1" s="669"/>
      <c r="ORG1" s="669"/>
      <c r="ORH1" s="669"/>
      <c r="ORI1" s="669"/>
      <c r="ORJ1" s="669"/>
      <c r="ORK1" s="669"/>
      <c r="ORL1" s="669"/>
      <c r="ORM1" s="669"/>
      <c r="ORN1" s="670"/>
      <c r="ORO1" s="669"/>
      <c r="ORP1" s="669"/>
      <c r="ORQ1" s="669"/>
      <c r="ORR1" s="671"/>
      <c r="ORS1" s="550"/>
      <c r="ORT1" s="551"/>
      <c r="ORU1" s="669"/>
      <c r="ORV1" s="669"/>
      <c r="ORW1" s="669"/>
      <c r="ORX1" s="669"/>
      <c r="ORY1" s="669"/>
      <c r="ORZ1" s="669"/>
      <c r="OSA1" s="669"/>
      <c r="OSB1" s="669"/>
      <c r="OSC1" s="669"/>
      <c r="OSD1" s="669"/>
      <c r="OSE1" s="669"/>
      <c r="OSF1" s="669"/>
      <c r="OSG1" s="669"/>
      <c r="OSH1" s="669"/>
      <c r="OSI1" s="670"/>
      <c r="OSJ1" s="669"/>
      <c r="OSK1" s="669"/>
      <c r="OSL1" s="669"/>
      <c r="OSM1" s="671"/>
      <c r="OSN1" s="550"/>
      <c r="OSO1" s="551"/>
      <c r="OSP1" s="669"/>
      <c r="OSQ1" s="669"/>
      <c r="OSR1" s="669"/>
      <c r="OSS1" s="669"/>
      <c r="OST1" s="669"/>
      <c r="OSU1" s="669"/>
      <c r="OSV1" s="669"/>
      <c r="OSW1" s="669"/>
      <c r="OSX1" s="669"/>
      <c r="OSY1" s="669"/>
      <c r="OSZ1" s="669"/>
      <c r="OTA1" s="669"/>
      <c r="OTB1" s="669"/>
      <c r="OTC1" s="669"/>
      <c r="OTD1" s="670"/>
      <c r="OTE1" s="669"/>
      <c r="OTF1" s="669"/>
      <c r="OTG1" s="669"/>
      <c r="OTH1" s="671"/>
      <c r="OTI1" s="550"/>
      <c r="OTJ1" s="551"/>
      <c r="OTK1" s="669"/>
      <c r="OTL1" s="669"/>
      <c r="OTM1" s="669"/>
      <c r="OTN1" s="669"/>
      <c r="OTO1" s="669"/>
      <c r="OTP1" s="669"/>
      <c r="OTQ1" s="669"/>
      <c r="OTR1" s="669"/>
      <c r="OTS1" s="669"/>
      <c r="OTT1" s="669"/>
      <c r="OTU1" s="669"/>
      <c r="OTV1" s="669"/>
      <c r="OTW1" s="669"/>
      <c r="OTX1" s="669"/>
      <c r="OTY1" s="670"/>
      <c r="OTZ1" s="669"/>
      <c r="OUA1" s="669"/>
      <c r="OUB1" s="669"/>
      <c r="OUC1" s="671"/>
      <c r="OUD1" s="550"/>
      <c r="OUE1" s="551"/>
      <c r="OUF1" s="669"/>
      <c r="OUG1" s="669"/>
      <c r="OUH1" s="669"/>
      <c r="OUI1" s="669"/>
      <c r="OUJ1" s="669"/>
      <c r="OUK1" s="669"/>
      <c r="OUL1" s="669"/>
      <c r="OUM1" s="669"/>
      <c r="OUN1" s="669"/>
      <c r="OUO1" s="669"/>
      <c r="OUP1" s="669"/>
      <c r="OUQ1" s="669"/>
      <c r="OUR1" s="669"/>
      <c r="OUS1" s="669"/>
      <c r="OUT1" s="670"/>
      <c r="OUU1" s="669"/>
      <c r="OUV1" s="669"/>
      <c r="OUW1" s="669"/>
      <c r="OUX1" s="671"/>
      <c r="OUY1" s="550"/>
      <c r="OUZ1" s="551"/>
      <c r="OVA1" s="669"/>
      <c r="OVB1" s="669"/>
      <c r="OVC1" s="669"/>
      <c r="OVD1" s="669"/>
      <c r="OVE1" s="669"/>
      <c r="OVF1" s="669"/>
      <c r="OVG1" s="669"/>
      <c r="OVH1" s="669"/>
      <c r="OVI1" s="669"/>
      <c r="OVJ1" s="669"/>
      <c r="OVK1" s="669"/>
      <c r="OVL1" s="669"/>
      <c r="OVM1" s="669"/>
      <c r="OVN1" s="669"/>
      <c r="OVO1" s="670"/>
      <c r="OVP1" s="669"/>
      <c r="OVQ1" s="669"/>
      <c r="OVR1" s="669"/>
      <c r="OVS1" s="671"/>
      <c r="OVT1" s="550"/>
      <c r="OVU1" s="551"/>
      <c r="OVV1" s="669"/>
      <c r="OVW1" s="669"/>
      <c r="OVX1" s="669"/>
      <c r="OVY1" s="669"/>
      <c r="OVZ1" s="669"/>
      <c r="OWA1" s="669"/>
      <c r="OWB1" s="669"/>
      <c r="OWC1" s="669"/>
      <c r="OWD1" s="669"/>
      <c r="OWE1" s="669"/>
      <c r="OWF1" s="669"/>
      <c r="OWG1" s="669"/>
      <c r="OWH1" s="669"/>
      <c r="OWI1" s="669"/>
      <c r="OWJ1" s="670"/>
      <c r="OWK1" s="669"/>
      <c r="OWL1" s="669"/>
      <c r="OWM1" s="669"/>
      <c r="OWN1" s="671"/>
      <c r="OWO1" s="550"/>
      <c r="OWP1" s="551"/>
      <c r="OWQ1" s="669"/>
      <c r="OWR1" s="669"/>
      <c r="OWS1" s="669"/>
      <c r="OWT1" s="669"/>
      <c r="OWU1" s="669"/>
      <c r="OWV1" s="669"/>
      <c r="OWW1" s="669"/>
      <c r="OWX1" s="669"/>
      <c r="OWY1" s="669"/>
      <c r="OWZ1" s="669"/>
      <c r="OXA1" s="669"/>
      <c r="OXB1" s="669"/>
      <c r="OXC1" s="669"/>
      <c r="OXD1" s="669"/>
      <c r="OXE1" s="670"/>
      <c r="OXF1" s="669"/>
      <c r="OXG1" s="669"/>
      <c r="OXH1" s="669"/>
      <c r="OXI1" s="671"/>
      <c r="OXJ1" s="550"/>
      <c r="OXK1" s="551"/>
      <c r="OXL1" s="669"/>
      <c r="OXM1" s="669"/>
      <c r="OXN1" s="669"/>
      <c r="OXO1" s="669"/>
      <c r="OXP1" s="669"/>
      <c r="OXQ1" s="669"/>
      <c r="OXR1" s="669"/>
      <c r="OXS1" s="669"/>
      <c r="OXT1" s="669"/>
      <c r="OXU1" s="669"/>
      <c r="OXV1" s="669"/>
      <c r="OXW1" s="669"/>
      <c r="OXX1" s="669"/>
      <c r="OXY1" s="669"/>
      <c r="OXZ1" s="670"/>
      <c r="OYA1" s="669"/>
      <c r="OYB1" s="669"/>
      <c r="OYC1" s="669"/>
      <c r="OYD1" s="671"/>
      <c r="OYE1" s="550"/>
      <c r="OYF1" s="551"/>
      <c r="OYG1" s="669"/>
      <c r="OYH1" s="669"/>
      <c r="OYI1" s="669"/>
      <c r="OYJ1" s="669"/>
      <c r="OYK1" s="669"/>
      <c r="OYL1" s="669"/>
      <c r="OYM1" s="669"/>
      <c r="OYN1" s="669"/>
      <c r="OYO1" s="669"/>
      <c r="OYP1" s="669"/>
      <c r="OYQ1" s="669"/>
      <c r="OYR1" s="669"/>
      <c r="OYS1" s="669"/>
      <c r="OYT1" s="669"/>
      <c r="OYU1" s="670"/>
      <c r="OYV1" s="669"/>
      <c r="OYW1" s="669"/>
      <c r="OYX1" s="669"/>
      <c r="OYY1" s="671"/>
      <c r="OYZ1" s="550"/>
      <c r="OZA1" s="551"/>
      <c r="OZB1" s="669"/>
      <c r="OZC1" s="669"/>
      <c r="OZD1" s="669"/>
      <c r="OZE1" s="669"/>
      <c r="OZF1" s="669"/>
      <c r="OZG1" s="669"/>
      <c r="OZH1" s="669"/>
      <c r="OZI1" s="669"/>
      <c r="OZJ1" s="669"/>
      <c r="OZK1" s="669"/>
      <c r="OZL1" s="669"/>
      <c r="OZM1" s="669"/>
      <c r="OZN1" s="669"/>
      <c r="OZO1" s="669"/>
      <c r="OZP1" s="670"/>
      <c r="OZQ1" s="669"/>
      <c r="OZR1" s="669"/>
      <c r="OZS1" s="669"/>
      <c r="OZT1" s="671"/>
      <c r="OZU1" s="550"/>
      <c r="OZV1" s="551"/>
      <c r="OZW1" s="669"/>
      <c r="OZX1" s="669"/>
      <c r="OZY1" s="669"/>
      <c r="OZZ1" s="669"/>
      <c r="PAA1" s="669"/>
      <c r="PAB1" s="669"/>
      <c r="PAC1" s="669"/>
      <c r="PAD1" s="669"/>
      <c r="PAE1" s="669"/>
      <c r="PAF1" s="669"/>
      <c r="PAG1" s="669"/>
      <c r="PAH1" s="669"/>
      <c r="PAI1" s="669"/>
      <c r="PAJ1" s="669"/>
      <c r="PAK1" s="670"/>
      <c r="PAL1" s="669"/>
      <c r="PAM1" s="669"/>
      <c r="PAN1" s="669"/>
      <c r="PAO1" s="671"/>
      <c r="PAP1" s="550"/>
      <c r="PAQ1" s="551"/>
      <c r="PAR1" s="669"/>
      <c r="PAS1" s="669"/>
      <c r="PAT1" s="669"/>
      <c r="PAU1" s="669"/>
      <c r="PAV1" s="669"/>
      <c r="PAW1" s="669"/>
      <c r="PAX1" s="669"/>
      <c r="PAY1" s="669"/>
      <c r="PAZ1" s="669"/>
      <c r="PBA1" s="669"/>
      <c r="PBB1" s="669"/>
      <c r="PBC1" s="669"/>
      <c r="PBD1" s="669"/>
      <c r="PBE1" s="669"/>
      <c r="PBF1" s="670"/>
      <c r="PBG1" s="669"/>
      <c r="PBH1" s="669"/>
      <c r="PBI1" s="669"/>
      <c r="PBJ1" s="671"/>
      <c r="PBK1" s="550"/>
      <c r="PBL1" s="551"/>
      <c r="PBM1" s="669"/>
      <c r="PBN1" s="669"/>
      <c r="PBO1" s="669"/>
      <c r="PBP1" s="669"/>
      <c r="PBQ1" s="669"/>
      <c r="PBR1" s="669"/>
      <c r="PBS1" s="669"/>
      <c r="PBT1" s="669"/>
      <c r="PBU1" s="669"/>
      <c r="PBV1" s="669"/>
      <c r="PBW1" s="669"/>
      <c r="PBX1" s="669"/>
      <c r="PBY1" s="669"/>
      <c r="PBZ1" s="669"/>
      <c r="PCA1" s="670"/>
      <c r="PCB1" s="669"/>
      <c r="PCC1" s="669"/>
      <c r="PCD1" s="669"/>
      <c r="PCE1" s="671"/>
      <c r="PCF1" s="550"/>
      <c r="PCG1" s="551"/>
      <c r="PCH1" s="669"/>
      <c r="PCI1" s="669"/>
      <c r="PCJ1" s="669"/>
      <c r="PCK1" s="669"/>
      <c r="PCL1" s="669"/>
      <c r="PCM1" s="669"/>
      <c r="PCN1" s="669"/>
      <c r="PCO1" s="669"/>
      <c r="PCP1" s="669"/>
      <c r="PCQ1" s="669"/>
      <c r="PCR1" s="669"/>
      <c r="PCS1" s="669"/>
      <c r="PCT1" s="669"/>
      <c r="PCU1" s="669"/>
      <c r="PCV1" s="670"/>
      <c r="PCW1" s="669"/>
      <c r="PCX1" s="669"/>
      <c r="PCY1" s="669"/>
      <c r="PCZ1" s="671"/>
      <c r="PDA1" s="550"/>
      <c r="PDB1" s="551"/>
      <c r="PDC1" s="669"/>
      <c r="PDD1" s="669"/>
      <c r="PDE1" s="669"/>
      <c r="PDF1" s="669"/>
      <c r="PDG1" s="669"/>
      <c r="PDH1" s="669"/>
      <c r="PDI1" s="669"/>
      <c r="PDJ1" s="669"/>
      <c r="PDK1" s="669"/>
      <c r="PDL1" s="669"/>
      <c r="PDM1" s="669"/>
      <c r="PDN1" s="669"/>
      <c r="PDO1" s="669"/>
      <c r="PDP1" s="669"/>
      <c r="PDQ1" s="670"/>
      <c r="PDR1" s="669"/>
      <c r="PDS1" s="669"/>
      <c r="PDT1" s="669"/>
      <c r="PDU1" s="671"/>
      <c r="PDV1" s="550"/>
      <c r="PDW1" s="551"/>
      <c r="PDX1" s="669"/>
      <c r="PDY1" s="669"/>
      <c r="PDZ1" s="669"/>
      <c r="PEA1" s="669"/>
      <c r="PEB1" s="669"/>
      <c r="PEC1" s="669"/>
      <c r="PED1" s="669"/>
      <c r="PEE1" s="669"/>
      <c r="PEF1" s="669"/>
      <c r="PEG1" s="669"/>
      <c r="PEH1" s="669"/>
      <c r="PEI1" s="669"/>
      <c r="PEJ1" s="669"/>
      <c r="PEK1" s="669"/>
      <c r="PEL1" s="670"/>
      <c r="PEM1" s="669"/>
      <c r="PEN1" s="669"/>
      <c r="PEO1" s="669"/>
      <c r="PEP1" s="671"/>
      <c r="PEQ1" s="550"/>
      <c r="PER1" s="551"/>
      <c r="PES1" s="669"/>
      <c r="PET1" s="669"/>
      <c r="PEU1" s="669"/>
      <c r="PEV1" s="669"/>
      <c r="PEW1" s="669"/>
      <c r="PEX1" s="669"/>
      <c r="PEY1" s="669"/>
      <c r="PEZ1" s="669"/>
      <c r="PFA1" s="669"/>
      <c r="PFB1" s="669"/>
      <c r="PFC1" s="669"/>
      <c r="PFD1" s="669"/>
      <c r="PFE1" s="669"/>
      <c r="PFF1" s="669"/>
      <c r="PFG1" s="670"/>
      <c r="PFH1" s="669"/>
      <c r="PFI1" s="669"/>
      <c r="PFJ1" s="669"/>
      <c r="PFK1" s="671"/>
      <c r="PFL1" s="550"/>
      <c r="PFM1" s="551"/>
      <c r="PFN1" s="669"/>
      <c r="PFO1" s="669"/>
      <c r="PFP1" s="669"/>
      <c r="PFQ1" s="669"/>
      <c r="PFR1" s="669"/>
      <c r="PFS1" s="669"/>
      <c r="PFT1" s="669"/>
      <c r="PFU1" s="669"/>
      <c r="PFV1" s="669"/>
      <c r="PFW1" s="669"/>
      <c r="PFX1" s="669"/>
      <c r="PFY1" s="669"/>
      <c r="PFZ1" s="669"/>
      <c r="PGA1" s="669"/>
      <c r="PGB1" s="670"/>
      <c r="PGC1" s="669"/>
      <c r="PGD1" s="669"/>
      <c r="PGE1" s="669"/>
      <c r="PGF1" s="671"/>
      <c r="PGG1" s="550"/>
      <c r="PGH1" s="551"/>
      <c r="PGI1" s="669"/>
      <c r="PGJ1" s="669"/>
      <c r="PGK1" s="669"/>
      <c r="PGL1" s="669"/>
      <c r="PGM1" s="669"/>
      <c r="PGN1" s="669"/>
      <c r="PGO1" s="669"/>
      <c r="PGP1" s="669"/>
      <c r="PGQ1" s="669"/>
      <c r="PGR1" s="669"/>
      <c r="PGS1" s="669"/>
      <c r="PGT1" s="669"/>
      <c r="PGU1" s="669"/>
      <c r="PGV1" s="669"/>
      <c r="PGW1" s="670"/>
      <c r="PGX1" s="669"/>
      <c r="PGY1" s="669"/>
      <c r="PGZ1" s="669"/>
      <c r="PHA1" s="671"/>
      <c r="PHB1" s="550"/>
      <c r="PHC1" s="551"/>
      <c r="PHD1" s="669"/>
      <c r="PHE1" s="669"/>
      <c r="PHF1" s="669"/>
      <c r="PHG1" s="669"/>
      <c r="PHH1" s="669"/>
      <c r="PHI1" s="669"/>
      <c r="PHJ1" s="669"/>
      <c r="PHK1" s="669"/>
      <c r="PHL1" s="669"/>
      <c r="PHM1" s="669"/>
      <c r="PHN1" s="669"/>
      <c r="PHO1" s="669"/>
      <c r="PHP1" s="669"/>
      <c r="PHQ1" s="669"/>
      <c r="PHR1" s="670"/>
      <c r="PHS1" s="669"/>
      <c r="PHT1" s="669"/>
      <c r="PHU1" s="669"/>
      <c r="PHV1" s="671"/>
      <c r="PHW1" s="550"/>
      <c r="PHX1" s="551"/>
      <c r="PHY1" s="669"/>
      <c r="PHZ1" s="669"/>
      <c r="PIA1" s="669"/>
      <c r="PIB1" s="669"/>
      <c r="PIC1" s="669"/>
      <c r="PID1" s="669"/>
      <c r="PIE1" s="669"/>
      <c r="PIF1" s="669"/>
      <c r="PIG1" s="669"/>
      <c r="PIH1" s="669"/>
      <c r="PII1" s="669"/>
      <c r="PIJ1" s="669"/>
      <c r="PIK1" s="669"/>
      <c r="PIL1" s="669"/>
      <c r="PIM1" s="670"/>
      <c r="PIN1" s="669"/>
      <c r="PIO1" s="669"/>
      <c r="PIP1" s="669"/>
      <c r="PIQ1" s="671"/>
      <c r="PIR1" s="550"/>
      <c r="PIS1" s="551"/>
      <c r="PIT1" s="669"/>
      <c r="PIU1" s="669"/>
      <c r="PIV1" s="669"/>
      <c r="PIW1" s="669"/>
      <c r="PIX1" s="669"/>
      <c r="PIY1" s="669"/>
      <c r="PIZ1" s="669"/>
      <c r="PJA1" s="669"/>
      <c r="PJB1" s="669"/>
      <c r="PJC1" s="669"/>
      <c r="PJD1" s="669"/>
      <c r="PJE1" s="669"/>
      <c r="PJF1" s="669"/>
      <c r="PJG1" s="669"/>
      <c r="PJH1" s="670"/>
      <c r="PJI1" s="669"/>
      <c r="PJJ1" s="669"/>
      <c r="PJK1" s="669"/>
      <c r="PJL1" s="671"/>
      <c r="PJM1" s="550"/>
      <c r="PJN1" s="551"/>
      <c r="PJO1" s="669"/>
      <c r="PJP1" s="669"/>
      <c r="PJQ1" s="669"/>
      <c r="PJR1" s="669"/>
      <c r="PJS1" s="669"/>
      <c r="PJT1" s="669"/>
      <c r="PJU1" s="669"/>
      <c r="PJV1" s="669"/>
      <c r="PJW1" s="669"/>
      <c r="PJX1" s="669"/>
      <c r="PJY1" s="669"/>
      <c r="PJZ1" s="669"/>
      <c r="PKA1" s="669"/>
      <c r="PKB1" s="669"/>
      <c r="PKC1" s="670"/>
      <c r="PKD1" s="669"/>
      <c r="PKE1" s="669"/>
      <c r="PKF1" s="669"/>
      <c r="PKG1" s="671"/>
      <c r="PKH1" s="550"/>
      <c r="PKI1" s="551"/>
      <c r="PKJ1" s="669"/>
      <c r="PKK1" s="669"/>
      <c r="PKL1" s="669"/>
      <c r="PKM1" s="669"/>
      <c r="PKN1" s="669"/>
      <c r="PKO1" s="669"/>
      <c r="PKP1" s="669"/>
      <c r="PKQ1" s="669"/>
      <c r="PKR1" s="669"/>
      <c r="PKS1" s="669"/>
      <c r="PKT1" s="669"/>
      <c r="PKU1" s="669"/>
      <c r="PKV1" s="669"/>
      <c r="PKW1" s="669"/>
      <c r="PKX1" s="670"/>
      <c r="PKY1" s="669"/>
      <c r="PKZ1" s="669"/>
      <c r="PLA1" s="669"/>
      <c r="PLB1" s="671"/>
      <c r="PLC1" s="550"/>
      <c r="PLD1" s="551"/>
      <c r="PLE1" s="669"/>
      <c r="PLF1" s="669"/>
      <c r="PLG1" s="669"/>
      <c r="PLH1" s="669"/>
      <c r="PLI1" s="669"/>
      <c r="PLJ1" s="669"/>
      <c r="PLK1" s="669"/>
      <c r="PLL1" s="669"/>
      <c r="PLM1" s="669"/>
      <c r="PLN1" s="669"/>
      <c r="PLO1" s="669"/>
      <c r="PLP1" s="669"/>
      <c r="PLQ1" s="669"/>
      <c r="PLR1" s="669"/>
      <c r="PLS1" s="670"/>
      <c r="PLT1" s="669"/>
      <c r="PLU1" s="669"/>
      <c r="PLV1" s="669"/>
      <c r="PLW1" s="671"/>
      <c r="PLX1" s="550"/>
      <c r="PLY1" s="551"/>
      <c r="PLZ1" s="669"/>
      <c r="PMA1" s="669"/>
      <c r="PMB1" s="669"/>
      <c r="PMC1" s="669"/>
      <c r="PMD1" s="669"/>
      <c r="PME1" s="669"/>
      <c r="PMF1" s="669"/>
      <c r="PMG1" s="669"/>
      <c r="PMH1" s="669"/>
      <c r="PMI1" s="669"/>
      <c r="PMJ1" s="669"/>
      <c r="PMK1" s="669"/>
      <c r="PML1" s="669"/>
      <c r="PMM1" s="669"/>
      <c r="PMN1" s="670"/>
      <c r="PMO1" s="669"/>
      <c r="PMP1" s="669"/>
      <c r="PMQ1" s="669"/>
      <c r="PMR1" s="671"/>
      <c r="PMS1" s="550"/>
      <c r="PMT1" s="551"/>
      <c r="PMU1" s="669"/>
      <c r="PMV1" s="669"/>
      <c r="PMW1" s="669"/>
      <c r="PMX1" s="669"/>
      <c r="PMY1" s="669"/>
      <c r="PMZ1" s="669"/>
      <c r="PNA1" s="669"/>
      <c r="PNB1" s="669"/>
      <c r="PNC1" s="669"/>
      <c r="PND1" s="669"/>
      <c r="PNE1" s="669"/>
      <c r="PNF1" s="669"/>
      <c r="PNG1" s="669"/>
      <c r="PNH1" s="669"/>
      <c r="PNI1" s="670"/>
      <c r="PNJ1" s="669"/>
      <c r="PNK1" s="669"/>
      <c r="PNL1" s="669"/>
      <c r="PNM1" s="671"/>
      <c r="PNN1" s="550"/>
      <c r="PNO1" s="551"/>
      <c r="PNP1" s="669"/>
      <c r="PNQ1" s="669"/>
      <c r="PNR1" s="669"/>
      <c r="PNS1" s="669"/>
      <c r="PNT1" s="669"/>
      <c r="PNU1" s="669"/>
      <c r="PNV1" s="669"/>
      <c r="PNW1" s="669"/>
      <c r="PNX1" s="669"/>
      <c r="PNY1" s="669"/>
      <c r="PNZ1" s="669"/>
      <c r="POA1" s="669"/>
      <c r="POB1" s="669"/>
      <c r="POC1" s="669"/>
      <c r="POD1" s="670"/>
      <c r="POE1" s="669"/>
      <c r="POF1" s="669"/>
      <c r="POG1" s="669"/>
      <c r="POH1" s="671"/>
      <c r="POI1" s="550"/>
      <c r="POJ1" s="551"/>
      <c r="POK1" s="669"/>
      <c r="POL1" s="669"/>
      <c r="POM1" s="669"/>
      <c r="PON1" s="669"/>
      <c r="POO1" s="669"/>
      <c r="POP1" s="669"/>
      <c r="POQ1" s="669"/>
      <c r="POR1" s="669"/>
      <c r="POS1" s="669"/>
      <c r="POT1" s="669"/>
      <c r="POU1" s="669"/>
      <c r="POV1" s="669"/>
      <c r="POW1" s="669"/>
      <c r="POX1" s="669"/>
      <c r="POY1" s="670"/>
      <c r="POZ1" s="669"/>
      <c r="PPA1" s="669"/>
      <c r="PPB1" s="669"/>
      <c r="PPC1" s="671"/>
      <c r="PPD1" s="550"/>
      <c r="PPE1" s="551"/>
      <c r="PPF1" s="669"/>
      <c r="PPG1" s="669"/>
      <c r="PPH1" s="669"/>
      <c r="PPI1" s="669"/>
      <c r="PPJ1" s="669"/>
      <c r="PPK1" s="669"/>
      <c r="PPL1" s="669"/>
      <c r="PPM1" s="669"/>
      <c r="PPN1" s="669"/>
      <c r="PPO1" s="669"/>
      <c r="PPP1" s="669"/>
      <c r="PPQ1" s="669"/>
      <c r="PPR1" s="669"/>
      <c r="PPS1" s="669"/>
      <c r="PPT1" s="670"/>
      <c r="PPU1" s="669"/>
      <c r="PPV1" s="669"/>
      <c r="PPW1" s="669"/>
      <c r="PPX1" s="671"/>
      <c r="PPY1" s="550"/>
      <c r="PPZ1" s="551"/>
      <c r="PQA1" s="669"/>
      <c r="PQB1" s="669"/>
      <c r="PQC1" s="669"/>
      <c r="PQD1" s="669"/>
      <c r="PQE1" s="669"/>
      <c r="PQF1" s="669"/>
      <c r="PQG1" s="669"/>
      <c r="PQH1" s="669"/>
      <c r="PQI1" s="669"/>
      <c r="PQJ1" s="669"/>
      <c r="PQK1" s="669"/>
      <c r="PQL1" s="669"/>
      <c r="PQM1" s="669"/>
      <c r="PQN1" s="669"/>
      <c r="PQO1" s="670"/>
      <c r="PQP1" s="669"/>
      <c r="PQQ1" s="669"/>
      <c r="PQR1" s="669"/>
      <c r="PQS1" s="671"/>
      <c r="PQT1" s="550"/>
      <c r="PQU1" s="551"/>
      <c r="PQV1" s="669"/>
      <c r="PQW1" s="669"/>
      <c r="PQX1" s="669"/>
      <c r="PQY1" s="669"/>
      <c r="PQZ1" s="669"/>
      <c r="PRA1" s="669"/>
      <c r="PRB1" s="669"/>
      <c r="PRC1" s="669"/>
      <c r="PRD1" s="669"/>
      <c r="PRE1" s="669"/>
      <c r="PRF1" s="669"/>
      <c r="PRG1" s="669"/>
      <c r="PRH1" s="669"/>
      <c r="PRI1" s="669"/>
      <c r="PRJ1" s="670"/>
      <c r="PRK1" s="669"/>
      <c r="PRL1" s="669"/>
      <c r="PRM1" s="669"/>
      <c r="PRN1" s="671"/>
      <c r="PRO1" s="550"/>
      <c r="PRP1" s="551"/>
      <c r="PRQ1" s="669"/>
      <c r="PRR1" s="669"/>
      <c r="PRS1" s="669"/>
      <c r="PRT1" s="669"/>
      <c r="PRU1" s="669"/>
      <c r="PRV1" s="669"/>
      <c r="PRW1" s="669"/>
      <c r="PRX1" s="669"/>
      <c r="PRY1" s="669"/>
      <c r="PRZ1" s="669"/>
      <c r="PSA1" s="669"/>
      <c r="PSB1" s="669"/>
      <c r="PSC1" s="669"/>
      <c r="PSD1" s="669"/>
      <c r="PSE1" s="670"/>
      <c r="PSF1" s="669"/>
      <c r="PSG1" s="669"/>
      <c r="PSH1" s="669"/>
      <c r="PSI1" s="671"/>
      <c r="PSJ1" s="550"/>
      <c r="PSK1" s="551"/>
      <c r="PSL1" s="669"/>
      <c r="PSM1" s="669"/>
      <c r="PSN1" s="669"/>
      <c r="PSO1" s="669"/>
      <c r="PSP1" s="669"/>
      <c r="PSQ1" s="669"/>
      <c r="PSR1" s="669"/>
      <c r="PSS1" s="669"/>
      <c r="PST1" s="669"/>
      <c r="PSU1" s="669"/>
      <c r="PSV1" s="669"/>
      <c r="PSW1" s="669"/>
      <c r="PSX1" s="669"/>
      <c r="PSY1" s="669"/>
      <c r="PSZ1" s="670"/>
      <c r="PTA1" s="669"/>
      <c r="PTB1" s="669"/>
      <c r="PTC1" s="669"/>
      <c r="PTD1" s="671"/>
      <c r="PTE1" s="550"/>
      <c r="PTF1" s="551"/>
      <c r="PTG1" s="669"/>
      <c r="PTH1" s="669"/>
      <c r="PTI1" s="669"/>
      <c r="PTJ1" s="669"/>
      <c r="PTK1" s="669"/>
      <c r="PTL1" s="669"/>
      <c r="PTM1" s="669"/>
      <c r="PTN1" s="669"/>
      <c r="PTO1" s="669"/>
      <c r="PTP1" s="669"/>
      <c r="PTQ1" s="669"/>
      <c r="PTR1" s="669"/>
      <c r="PTS1" s="669"/>
      <c r="PTT1" s="669"/>
      <c r="PTU1" s="670"/>
      <c r="PTV1" s="669"/>
      <c r="PTW1" s="669"/>
      <c r="PTX1" s="669"/>
      <c r="PTY1" s="671"/>
      <c r="PTZ1" s="550"/>
      <c r="PUA1" s="551"/>
      <c r="PUB1" s="669"/>
      <c r="PUC1" s="669"/>
      <c r="PUD1" s="669"/>
      <c r="PUE1" s="669"/>
      <c r="PUF1" s="669"/>
      <c r="PUG1" s="669"/>
      <c r="PUH1" s="669"/>
      <c r="PUI1" s="669"/>
      <c r="PUJ1" s="669"/>
      <c r="PUK1" s="669"/>
      <c r="PUL1" s="669"/>
      <c r="PUM1" s="669"/>
      <c r="PUN1" s="669"/>
      <c r="PUO1" s="669"/>
      <c r="PUP1" s="670"/>
      <c r="PUQ1" s="669"/>
      <c r="PUR1" s="669"/>
      <c r="PUS1" s="669"/>
      <c r="PUT1" s="671"/>
      <c r="PUU1" s="550"/>
      <c r="PUV1" s="551"/>
      <c r="PUW1" s="669"/>
      <c r="PUX1" s="669"/>
      <c r="PUY1" s="669"/>
      <c r="PUZ1" s="669"/>
      <c r="PVA1" s="669"/>
      <c r="PVB1" s="669"/>
      <c r="PVC1" s="669"/>
      <c r="PVD1" s="669"/>
      <c r="PVE1" s="669"/>
      <c r="PVF1" s="669"/>
      <c r="PVG1" s="669"/>
      <c r="PVH1" s="669"/>
      <c r="PVI1" s="669"/>
      <c r="PVJ1" s="669"/>
      <c r="PVK1" s="670"/>
      <c r="PVL1" s="669"/>
      <c r="PVM1" s="669"/>
      <c r="PVN1" s="669"/>
      <c r="PVO1" s="671"/>
      <c r="PVP1" s="550"/>
      <c r="PVQ1" s="551"/>
      <c r="PVR1" s="669"/>
      <c r="PVS1" s="669"/>
      <c r="PVT1" s="669"/>
      <c r="PVU1" s="669"/>
      <c r="PVV1" s="669"/>
      <c r="PVW1" s="669"/>
      <c r="PVX1" s="669"/>
      <c r="PVY1" s="669"/>
      <c r="PVZ1" s="669"/>
      <c r="PWA1" s="669"/>
      <c r="PWB1" s="669"/>
      <c r="PWC1" s="669"/>
      <c r="PWD1" s="669"/>
      <c r="PWE1" s="669"/>
      <c r="PWF1" s="670"/>
      <c r="PWG1" s="669"/>
      <c r="PWH1" s="669"/>
      <c r="PWI1" s="669"/>
      <c r="PWJ1" s="671"/>
      <c r="PWK1" s="550"/>
      <c r="PWL1" s="551"/>
      <c r="PWM1" s="669"/>
      <c r="PWN1" s="669"/>
      <c r="PWO1" s="669"/>
      <c r="PWP1" s="669"/>
      <c r="PWQ1" s="669"/>
      <c r="PWR1" s="669"/>
      <c r="PWS1" s="669"/>
      <c r="PWT1" s="669"/>
      <c r="PWU1" s="669"/>
      <c r="PWV1" s="669"/>
      <c r="PWW1" s="669"/>
      <c r="PWX1" s="669"/>
      <c r="PWY1" s="669"/>
      <c r="PWZ1" s="669"/>
      <c r="PXA1" s="670"/>
      <c r="PXB1" s="669"/>
      <c r="PXC1" s="669"/>
      <c r="PXD1" s="669"/>
      <c r="PXE1" s="671"/>
      <c r="PXF1" s="550"/>
      <c r="PXG1" s="551"/>
      <c r="PXH1" s="669"/>
      <c r="PXI1" s="669"/>
      <c r="PXJ1" s="669"/>
      <c r="PXK1" s="669"/>
      <c r="PXL1" s="669"/>
      <c r="PXM1" s="669"/>
      <c r="PXN1" s="669"/>
      <c r="PXO1" s="669"/>
      <c r="PXP1" s="669"/>
      <c r="PXQ1" s="669"/>
      <c r="PXR1" s="669"/>
      <c r="PXS1" s="669"/>
      <c r="PXT1" s="669"/>
      <c r="PXU1" s="669"/>
      <c r="PXV1" s="670"/>
      <c r="PXW1" s="669"/>
      <c r="PXX1" s="669"/>
      <c r="PXY1" s="669"/>
      <c r="PXZ1" s="671"/>
      <c r="PYA1" s="550"/>
      <c r="PYB1" s="551"/>
      <c r="PYC1" s="669"/>
      <c r="PYD1" s="669"/>
      <c r="PYE1" s="669"/>
      <c r="PYF1" s="669"/>
      <c r="PYG1" s="669"/>
      <c r="PYH1" s="669"/>
      <c r="PYI1" s="669"/>
      <c r="PYJ1" s="669"/>
      <c r="PYK1" s="669"/>
      <c r="PYL1" s="669"/>
      <c r="PYM1" s="669"/>
      <c r="PYN1" s="669"/>
      <c r="PYO1" s="669"/>
      <c r="PYP1" s="669"/>
      <c r="PYQ1" s="670"/>
      <c r="PYR1" s="669"/>
      <c r="PYS1" s="669"/>
      <c r="PYT1" s="669"/>
      <c r="PYU1" s="671"/>
      <c r="PYV1" s="550"/>
      <c r="PYW1" s="551"/>
      <c r="PYX1" s="669"/>
      <c r="PYY1" s="669"/>
      <c r="PYZ1" s="669"/>
      <c r="PZA1" s="669"/>
      <c r="PZB1" s="669"/>
      <c r="PZC1" s="669"/>
      <c r="PZD1" s="669"/>
      <c r="PZE1" s="669"/>
      <c r="PZF1" s="669"/>
      <c r="PZG1" s="669"/>
      <c r="PZH1" s="669"/>
      <c r="PZI1" s="669"/>
      <c r="PZJ1" s="669"/>
      <c r="PZK1" s="669"/>
      <c r="PZL1" s="670"/>
      <c r="PZM1" s="669"/>
      <c r="PZN1" s="669"/>
      <c r="PZO1" s="669"/>
      <c r="PZP1" s="671"/>
      <c r="PZQ1" s="550"/>
      <c r="PZR1" s="551"/>
      <c r="PZS1" s="669"/>
      <c r="PZT1" s="669"/>
      <c r="PZU1" s="669"/>
      <c r="PZV1" s="669"/>
      <c r="PZW1" s="669"/>
      <c r="PZX1" s="669"/>
      <c r="PZY1" s="669"/>
      <c r="PZZ1" s="669"/>
      <c r="QAA1" s="669"/>
      <c r="QAB1" s="669"/>
      <c r="QAC1" s="669"/>
      <c r="QAD1" s="669"/>
      <c r="QAE1" s="669"/>
      <c r="QAF1" s="669"/>
      <c r="QAG1" s="670"/>
      <c r="QAH1" s="669"/>
      <c r="QAI1" s="669"/>
      <c r="QAJ1" s="669"/>
      <c r="QAK1" s="671"/>
      <c r="QAL1" s="550"/>
      <c r="QAM1" s="551"/>
      <c r="QAN1" s="669"/>
      <c r="QAO1" s="669"/>
      <c r="QAP1" s="669"/>
      <c r="QAQ1" s="669"/>
      <c r="QAR1" s="669"/>
      <c r="QAS1" s="669"/>
      <c r="QAT1" s="669"/>
      <c r="QAU1" s="669"/>
      <c r="QAV1" s="669"/>
      <c r="QAW1" s="669"/>
      <c r="QAX1" s="669"/>
      <c r="QAY1" s="669"/>
      <c r="QAZ1" s="669"/>
      <c r="QBA1" s="669"/>
      <c r="QBB1" s="670"/>
      <c r="QBC1" s="669"/>
      <c r="QBD1" s="669"/>
      <c r="QBE1" s="669"/>
      <c r="QBF1" s="671"/>
      <c r="QBG1" s="550"/>
      <c r="QBH1" s="551"/>
      <c r="QBI1" s="669"/>
      <c r="QBJ1" s="669"/>
      <c r="QBK1" s="669"/>
      <c r="QBL1" s="669"/>
      <c r="QBM1" s="669"/>
      <c r="QBN1" s="669"/>
      <c r="QBO1" s="669"/>
      <c r="QBP1" s="669"/>
      <c r="QBQ1" s="669"/>
      <c r="QBR1" s="669"/>
      <c r="QBS1" s="669"/>
      <c r="QBT1" s="669"/>
      <c r="QBU1" s="669"/>
      <c r="QBV1" s="669"/>
      <c r="QBW1" s="670"/>
      <c r="QBX1" s="669"/>
      <c r="QBY1" s="669"/>
      <c r="QBZ1" s="669"/>
      <c r="QCA1" s="671"/>
      <c r="QCB1" s="550"/>
      <c r="QCC1" s="551"/>
      <c r="QCD1" s="669"/>
      <c r="QCE1" s="669"/>
      <c r="QCF1" s="669"/>
      <c r="QCG1" s="669"/>
      <c r="QCH1" s="669"/>
      <c r="QCI1" s="669"/>
      <c r="QCJ1" s="669"/>
      <c r="QCK1" s="669"/>
      <c r="QCL1" s="669"/>
      <c r="QCM1" s="669"/>
      <c r="QCN1" s="669"/>
      <c r="QCO1" s="669"/>
      <c r="QCP1" s="669"/>
      <c r="QCQ1" s="669"/>
      <c r="QCR1" s="670"/>
      <c r="QCS1" s="669"/>
      <c r="QCT1" s="669"/>
      <c r="QCU1" s="669"/>
      <c r="QCV1" s="671"/>
      <c r="QCW1" s="550"/>
      <c r="QCX1" s="551"/>
      <c r="QCY1" s="669"/>
      <c r="QCZ1" s="669"/>
      <c r="QDA1" s="669"/>
      <c r="QDB1" s="669"/>
      <c r="QDC1" s="669"/>
      <c r="QDD1" s="669"/>
      <c r="QDE1" s="669"/>
      <c r="QDF1" s="669"/>
      <c r="QDG1" s="669"/>
      <c r="QDH1" s="669"/>
      <c r="QDI1" s="669"/>
      <c r="QDJ1" s="669"/>
      <c r="QDK1" s="669"/>
      <c r="QDL1" s="669"/>
      <c r="QDM1" s="670"/>
      <c r="QDN1" s="669"/>
      <c r="QDO1" s="669"/>
      <c r="QDP1" s="669"/>
      <c r="QDQ1" s="671"/>
      <c r="QDR1" s="550"/>
      <c r="QDS1" s="551"/>
      <c r="QDT1" s="669"/>
      <c r="QDU1" s="669"/>
      <c r="QDV1" s="669"/>
      <c r="QDW1" s="669"/>
      <c r="QDX1" s="669"/>
      <c r="QDY1" s="669"/>
      <c r="QDZ1" s="669"/>
      <c r="QEA1" s="669"/>
      <c r="QEB1" s="669"/>
      <c r="QEC1" s="669"/>
      <c r="QED1" s="669"/>
      <c r="QEE1" s="669"/>
      <c r="QEF1" s="669"/>
      <c r="QEG1" s="669"/>
      <c r="QEH1" s="670"/>
      <c r="QEI1" s="669"/>
      <c r="QEJ1" s="669"/>
      <c r="QEK1" s="669"/>
      <c r="QEL1" s="671"/>
      <c r="QEM1" s="550"/>
      <c r="QEN1" s="551"/>
      <c r="QEO1" s="669"/>
      <c r="QEP1" s="669"/>
      <c r="QEQ1" s="669"/>
      <c r="QER1" s="669"/>
      <c r="QES1" s="669"/>
      <c r="QET1" s="669"/>
      <c r="QEU1" s="669"/>
      <c r="QEV1" s="669"/>
      <c r="QEW1" s="669"/>
      <c r="QEX1" s="669"/>
      <c r="QEY1" s="669"/>
      <c r="QEZ1" s="669"/>
      <c r="QFA1" s="669"/>
      <c r="QFB1" s="669"/>
      <c r="QFC1" s="670"/>
      <c r="QFD1" s="669"/>
      <c r="QFE1" s="669"/>
      <c r="QFF1" s="669"/>
      <c r="QFG1" s="671"/>
      <c r="QFH1" s="550"/>
      <c r="QFI1" s="551"/>
      <c r="QFJ1" s="669"/>
      <c r="QFK1" s="669"/>
      <c r="QFL1" s="669"/>
      <c r="QFM1" s="669"/>
      <c r="QFN1" s="669"/>
      <c r="QFO1" s="669"/>
      <c r="QFP1" s="669"/>
      <c r="QFQ1" s="669"/>
      <c r="QFR1" s="669"/>
      <c r="QFS1" s="669"/>
      <c r="QFT1" s="669"/>
      <c r="QFU1" s="669"/>
      <c r="QFV1" s="669"/>
      <c r="QFW1" s="669"/>
      <c r="QFX1" s="670"/>
      <c r="QFY1" s="669"/>
      <c r="QFZ1" s="669"/>
      <c r="QGA1" s="669"/>
      <c r="QGB1" s="671"/>
      <c r="QGC1" s="550"/>
      <c r="QGD1" s="551"/>
      <c r="QGE1" s="669"/>
      <c r="QGF1" s="669"/>
      <c r="QGG1" s="669"/>
      <c r="QGH1" s="669"/>
      <c r="QGI1" s="669"/>
      <c r="QGJ1" s="669"/>
      <c r="QGK1" s="669"/>
      <c r="QGL1" s="669"/>
      <c r="QGM1" s="669"/>
      <c r="QGN1" s="669"/>
      <c r="QGO1" s="669"/>
      <c r="QGP1" s="669"/>
      <c r="QGQ1" s="669"/>
      <c r="QGR1" s="669"/>
      <c r="QGS1" s="670"/>
      <c r="QGT1" s="669"/>
      <c r="QGU1" s="669"/>
      <c r="QGV1" s="669"/>
      <c r="QGW1" s="671"/>
      <c r="QGX1" s="550"/>
      <c r="QGY1" s="551"/>
      <c r="QGZ1" s="669"/>
      <c r="QHA1" s="669"/>
      <c r="QHB1" s="669"/>
      <c r="QHC1" s="669"/>
      <c r="QHD1" s="669"/>
      <c r="QHE1" s="669"/>
      <c r="QHF1" s="669"/>
      <c r="QHG1" s="669"/>
      <c r="QHH1" s="669"/>
      <c r="QHI1" s="669"/>
      <c r="QHJ1" s="669"/>
      <c r="QHK1" s="669"/>
      <c r="QHL1" s="669"/>
      <c r="QHM1" s="669"/>
      <c r="QHN1" s="670"/>
      <c r="QHO1" s="669"/>
      <c r="QHP1" s="669"/>
      <c r="QHQ1" s="669"/>
      <c r="QHR1" s="671"/>
      <c r="QHS1" s="550"/>
      <c r="QHT1" s="551"/>
      <c r="QHU1" s="669"/>
      <c r="QHV1" s="669"/>
      <c r="QHW1" s="669"/>
      <c r="QHX1" s="669"/>
      <c r="QHY1" s="669"/>
      <c r="QHZ1" s="669"/>
      <c r="QIA1" s="669"/>
      <c r="QIB1" s="669"/>
      <c r="QIC1" s="669"/>
      <c r="QID1" s="669"/>
      <c r="QIE1" s="669"/>
      <c r="QIF1" s="669"/>
      <c r="QIG1" s="669"/>
      <c r="QIH1" s="669"/>
      <c r="QII1" s="670"/>
      <c r="QIJ1" s="669"/>
      <c r="QIK1" s="669"/>
      <c r="QIL1" s="669"/>
      <c r="QIM1" s="671"/>
      <c r="QIN1" s="550"/>
      <c r="QIO1" s="551"/>
      <c r="QIP1" s="669"/>
      <c r="QIQ1" s="669"/>
      <c r="QIR1" s="669"/>
      <c r="QIS1" s="669"/>
      <c r="QIT1" s="669"/>
      <c r="QIU1" s="669"/>
      <c r="QIV1" s="669"/>
      <c r="QIW1" s="669"/>
      <c r="QIX1" s="669"/>
      <c r="QIY1" s="669"/>
      <c r="QIZ1" s="669"/>
      <c r="QJA1" s="669"/>
      <c r="QJB1" s="669"/>
      <c r="QJC1" s="669"/>
      <c r="QJD1" s="670"/>
      <c r="QJE1" s="669"/>
      <c r="QJF1" s="669"/>
      <c r="QJG1" s="669"/>
      <c r="QJH1" s="671"/>
      <c r="QJI1" s="550"/>
      <c r="QJJ1" s="551"/>
      <c r="QJK1" s="669"/>
      <c r="QJL1" s="669"/>
      <c r="QJM1" s="669"/>
      <c r="QJN1" s="669"/>
      <c r="QJO1" s="669"/>
      <c r="QJP1" s="669"/>
      <c r="QJQ1" s="669"/>
      <c r="QJR1" s="669"/>
      <c r="QJS1" s="669"/>
      <c r="QJT1" s="669"/>
      <c r="QJU1" s="669"/>
      <c r="QJV1" s="669"/>
      <c r="QJW1" s="669"/>
      <c r="QJX1" s="669"/>
      <c r="QJY1" s="670"/>
      <c r="QJZ1" s="669"/>
      <c r="QKA1" s="669"/>
      <c r="QKB1" s="669"/>
      <c r="QKC1" s="671"/>
      <c r="QKD1" s="550"/>
      <c r="QKE1" s="551"/>
      <c r="QKF1" s="669"/>
      <c r="QKG1" s="669"/>
      <c r="QKH1" s="669"/>
      <c r="QKI1" s="669"/>
      <c r="QKJ1" s="669"/>
      <c r="QKK1" s="669"/>
      <c r="QKL1" s="669"/>
      <c r="QKM1" s="669"/>
      <c r="QKN1" s="669"/>
      <c r="QKO1" s="669"/>
      <c r="QKP1" s="669"/>
      <c r="QKQ1" s="669"/>
      <c r="QKR1" s="669"/>
      <c r="QKS1" s="669"/>
      <c r="QKT1" s="670"/>
      <c r="QKU1" s="669"/>
      <c r="QKV1" s="669"/>
      <c r="QKW1" s="669"/>
      <c r="QKX1" s="671"/>
      <c r="QKY1" s="550"/>
      <c r="QKZ1" s="551"/>
      <c r="QLA1" s="669"/>
      <c r="QLB1" s="669"/>
      <c r="QLC1" s="669"/>
      <c r="QLD1" s="669"/>
      <c r="QLE1" s="669"/>
      <c r="QLF1" s="669"/>
      <c r="QLG1" s="669"/>
      <c r="QLH1" s="669"/>
      <c r="QLI1" s="669"/>
      <c r="QLJ1" s="669"/>
      <c r="QLK1" s="669"/>
      <c r="QLL1" s="669"/>
      <c r="QLM1" s="669"/>
      <c r="QLN1" s="669"/>
      <c r="QLO1" s="670"/>
      <c r="QLP1" s="669"/>
      <c r="QLQ1" s="669"/>
      <c r="QLR1" s="669"/>
      <c r="QLS1" s="671"/>
      <c r="QLT1" s="550"/>
      <c r="QLU1" s="551"/>
      <c r="QLV1" s="669"/>
      <c r="QLW1" s="669"/>
      <c r="QLX1" s="669"/>
      <c r="QLY1" s="669"/>
      <c r="QLZ1" s="669"/>
      <c r="QMA1" s="669"/>
      <c r="QMB1" s="669"/>
      <c r="QMC1" s="669"/>
      <c r="QMD1" s="669"/>
      <c r="QME1" s="669"/>
      <c r="QMF1" s="669"/>
      <c r="QMG1" s="669"/>
      <c r="QMH1" s="669"/>
      <c r="QMI1" s="669"/>
      <c r="QMJ1" s="670"/>
      <c r="QMK1" s="669"/>
      <c r="QML1" s="669"/>
      <c r="QMM1" s="669"/>
      <c r="QMN1" s="671"/>
      <c r="QMO1" s="550"/>
      <c r="QMP1" s="551"/>
      <c r="QMQ1" s="669"/>
      <c r="QMR1" s="669"/>
      <c r="QMS1" s="669"/>
      <c r="QMT1" s="669"/>
      <c r="QMU1" s="669"/>
      <c r="QMV1" s="669"/>
      <c r="QMW1" s="669"/>
      <c r="QMX1" s="669"/>
      <c r="QMY1" s="669"/>
      <c r="QMZ1" s="669"/>
      <c r="QNA1" s="669"/>
      <c r="QNB1" s="669"/>
      <c r="QNC1" s="669"/>
      <c r="QND1" s="669"/>
      <c r="QNE1" s="670"/>
      <c r="QNF1" s="669"/>
      <c r="QNG1" s="669"/>
      <c r="QNH1" s="669"/>
      <c r="QNI1" s="671"/>
      <c r="QNJ1" s="550"/>
      <c r="QNK1" s="551"/>
      <c r="QNL1" s="669"/>
      <c r="QNM1" s="669"/>
      <c r="QNN1" s="669"/>
      <c r="QNO1" s="669"/>
      <c r="QNP1" s="669"/>
      <c r="QNQ1" s="669"/>
      <c r="QNR1" s="669"/>
      <c r="QNS1" s="669"/>
      <c r="QNT1" s="669"/>
      <c r="QNU1" s="669"/>
      <c r="QNV1" s="669"/>
      <c r="QNW1" s="669"/>
      <c r="QNX1" s="669"/>
      <c r="QNY1" s="669"/>
      <c r="QNZ1" s="670"/>
      <c r="QOA1" s="669"/>
      <c r="QOB1" s="669"/>
      <c r="QOC1" s="669"/>
      <c r="QOD1" s="671"/>
      <c r="QOE1" s="550"/>
      <c r="QOF1" s="551"/>
      <c r="QOG1" s="669"/>
      <c r="QOH1" s="669"/>
      <c r="QOI1" s="669"/>
      <c r="QOJ1" s="669"/>
      <c r="QOK1" s="669"/>
      <c r="QOL1" s="669"/>
      <c r="QOM1" s="669"/>
      <c r="QON1" s="669"/>
      <c r="QOO1" s="669"/>
      <c r="QOP1" s="669"/>
      <c r="QOQ1" s="669"/>
      <c r="QOR1" s="669"/>
      <c r="QOS1" s="669"/>
      <c r="QOT1" s="669"/>
      <c r="QOU1" s="670"/>
      <c r="QOV1" s="669"/>
      <c r="QOW1" s="669"/>
      <c r="QOX1" s="669"/>
      <c r="QOY1" s="671"/>
      <c r="QOZ1" s="550"/>
      <c r="QPA1" s="551"/>
      <c r="QPB1" s="669"/>
      <c r="QPC1" s="669"/>
      <c r="QPD1" s="669"/>
      <c r="QPE1" s="669"/>
      <c r="QPF1" s="669"/>
      <c r="QPG1" s="669"/>
      <c r="QPH1" s="669"/>
      <c r="QPI1" s="669"/>
      <c r="QPJ1" s="669"/>
      <c r="QPK1" s="669"/>
      <c r="QPL1" s="669"/>
      <c r="QPM1" s="669"/>
      <c r="QPN1" s="669"/>
      <c r="QPO1" s="669"/>
      <c r="QPP1" s="670"/>
      <c r="QPQ1" s="669"/>
      <c r="QPR1" s="669"/>
      <c r="QPS1" s="669"/>
      <c r="QPT1" s="671"/>
      <c r="QPU1" s="550"/>
      <c r="QPV1" s="551"/>
      <c r="QPW1" s="669"/>
      <c r="QPX1" s="669"/>
      <c r="QPY1" s="669"/>
      <c r="QPZ1" s="669"/>
      <c r="QQA1" s="669"/>
      <c r="QQB1" s="669"/>
      <c r="QQC1" s="669"/>
      <c r="QQD1" s="669"/>
      <c r="QQE1" s="669"/>
      <c r="QQF1" s="669"/>
      <c r="QQG1" s="669"/>
      <c r="QQH1" s="669"/>
      <c r="QQI1" s="669"/>
      <c r="QQJ1" s="669"/>
      <c r="QQK1" s="670"/>
      <c r="QQL1" s="669"/>
      <c r="QQM1" s="669"/>
      <c r="QQN1" s="669"/>
      <c r="QQO1" s="671"/>
      <c r="QQP1" s="550"/>
      <c r="QQQ1" s="551"/>
      <c r="QQR1" s="669"/>
      <c r="QQS1" s="669"/>
      <c r="QQT1" s="669"/>
      <c r="QQU1" s="669"/>
      <c r="QQV1" s="669"/>
      <c r="QQW1" s="669"/>
      <c r="QQX1" s="669"/>
      <c r="QQY1" s="669"/>
      <c r="QQZ1" s="669"/>
      <c r="QRA1" s="669"/>
      <c r="QRB1" s="669"/>
      <c r="QRC1" s="669"/>
      <c r="QRD1" s="669"/>
      <c r="QRE1" s="669"/>
      <c r="QRF1" s="670"/>
      <c r="QRG1" s="669"/>
      <c r="QRH1" s="669"/>
      <c r="QRI1" s="669"/>
      <c r="QRJ1" s="671"/>
      <c r="QRK1" s="550"/>
      <c r="QRL1" s="551"/>
      <c r="QRM1" s="669"/>
      <c r="QRN1" s="669"/>
      <c r="QRO1" s="669"/>
      <c r="QRP1" s="669"/>
      <c r="QRQ1" s="669"/>
      <c r="QRR1" s="669"/>
      <c r="QRS1" s="669"/>
      <c r="QRT1" s="669"/>
      <c r="QRU1" s="669"/>
      <c r="QRV1" s="669"/>
      <c r="QRW1" s="669"/>
      <c r="QRX1" s="669"/>
      <c r="QRY1" s="669"/>
      <c r="QRZ1" s="669"/>
      <c r="QSA1" s="670"/>
      <c r="QSB1" s="669"/>
      <c r="QSC1" s="669"/>
      <c r="QSD1" s="669"/>
      <c r="QSE1" s="671"/>
      <c r="QSF1" s="550"/>
      <c r="QSG1" s="551"/>
      <c r="QSH1" s="669"/>
      <c r="QSI1" s="669"/>
      <c r="QSJ1" s="669"/>
      <c r="QSK1" s="669"/>
      <c r="QSL1" s="669"/>
      <c r="QSM1" s="669"/>
      <c r="QSN1" s="669"/>
      <c r="QSO1" s="669"/>
      <c r="QSP1" s="669"/>
      <c r="QSQ1" s="669"/>
      <c r="QSR1" s="669"/>
      <c r="QSS1" s="669"/>
      <c r="QST1" s="669"/>
      <c r="QSU1" s="669"/>
      <c r="QSV1" s="670"/>
      <c r="QSW1" s="669"/>
      <c r="QSX1" s="669"/>
      <c r="QSY1" s="669"/>
      <c r="QSZ1" s="671"/>
      <c r="QTA1" s="550"/>
      <c r="QTB1" s="551"/>
      <c r="QTC1" s="669"/>
      <c r="QTD1" s="669"/>
      <c r="QTE1" s="669"/>
      <c r="QTF1" s="669"/>
      <c r="QTG1" s="669"/>
      <c r="QTH1" s="669"/>
      <c r="QTI1" s="669"/>
      <c r="QTJ1" s="669"/>
      <c r="QTK1" s="669"/>
      <c r="QTL1" s="669"/>
      <c r="QTM1" s="669"/>
      <c r="QTN1" s="669"/>
      <c r="QTO1" s="669"/>
      <c r="QTP1" s="669"/>
      <c r="QTQ1" s="670"/>
      <c r="QTR1" s="669"/>
      <c r="QTS1" s="669"/>
      <c r="QTT1" s="669"/>
      <c r="QTU1" s="671"/>
      <c r="QTV1" s="550"/>
      <c r="QTW1" s="551"/>
      <c r="QTX1" s="669"/>
      <c r="QTY1" s="669"/>
      <c r="QTZ1" s="669"/>
      <c r="QUA1" s="669"/>
      <c r="QUB1" s="669"/>
      <c r="QUC1" s="669"/>
      <c r="QUD1" s="669"/>
      <c r="QUE1" s="669"/>
      <c r="QUF1" s="669"/>
      <c r="QUG1" s="669"/>
      <c r="QUH1" s="669"/>
      <c r="QUI1" s="669"/>
      <c r="QUJ1" s="669"/>
      <c r="QUK1" s="669"/>
      <c r="QUL1" s="670"/>
      <c r="QUM1" s="669"/>
      <c r="QUN1" s="669"/>
      <c r="QUO1" s="669"/>
      <c r="QUP1" s="671"/>
      <c r="QUQ1" s="550"/>
      <c r="QUR1" s="551"/>
      <c r="QUS1" s="669"/>
      <c r="QUT1" s="669"/>
      <c r="QUU1" s="669"/>
      <c r="QUV1" s="669"/>
      <c r="QUW1" s="669"/>
      <c r="QUX1" s="669"/>
      <c r="QUY1" s="669"/>
      <c r="QUZ1" s="669"/>
      <c r="QVA1" s="669"/>
      <c r="QVB1" s="669"/>
      <c r="QVC1" s="669"/>
      <c r="QVD1" s="669"/>
      <c r="QVE1" s="669"/>
      <c r="QVF1" s="669"/>
      <c r="QVG1" s="670"/>
      <c r="QVH1" s="669"/>
      <c r="QVI1" s="669"/>
      <c r="QVJ1" s="669"/>
      <c r="QVK1" s="671"/>
      <c r="QVL1" s="550"/>
      <c r="QVM1" s="551"/>
      <c r="QVN1" s="669"/>
      <c r="QVO1" s="669"/>
      <c r="QVP1" s="669"/>
      <c r="QVQ1" s="669"/>
      <c r="QVR1" s="669"/>
      <c r="QVS1" s="669"/>
      <c r="QVT1" s="669"/>
      <c r="QVU1" s="669"/>
      <c r="QVV1" s="669"/>
      <c r="QVW1" s="669"/>
      <c r="QVX1" s="669"/>
      <c r="QVY1" s="669"/>
      <c r="QVZ1" s="669"/>
      <c r="QWA1" s="669"/>
      <c r="QWB1" s="670"/>
      <c r="QWC1" s="669"/>
      <c r="QWD1" s="669"/>
      <c r="QWE1" s="669"/>
      <c r="QWF1" s="671"/>
      <c r="QWG1" s="550"/>
      <c r="QWH1" s="551"/>
      <c r="QWI1" s="669"/>
      <c r="QWJ1" s="669"/>
      <c r="QWK1" s="669"/>
      <c r="QWL1" s="669"/>
      <c r="QWM1" s="669"/>
      <c r="QWN1" s="669"/>
      <c r="QWO1" s="669"/>
      <c r="QWP1" s="669"/>
      <c r="QWQ1" s="669"/>
      <c r="QWR1" s="669"/>
      <c r="QWS1" s="669"/>
      <c r="QWT1" s="669"/>
      <c r="QWU1" s="669"/>
      <c r="QWV1" s="669"/>
      <c r="QWW1" s="670"/>
      <c r="QWX1" s="669"/>
      <c r="QWY1" s="669"/>
      <c r="QWZ1" s="669"/>
      <c r="QXA1" s="671"/>
      <c r="QXB1" s="550"/>
      <c r="QXC1" s="551"/>
      <c r="QXD1" s="669"/>
      <c r="QXE1" s="669"/>
      <c r="QXF1" s="669"/>
      <c r="QXG1" s="669"/>
      <c r="QXH1" s="669"/>
      <c r="QXI1" s="669"/>
      <c r="QXJ1" s="669"/>
      <c r="QXK1" s="669"/>
      <c r="QXL1" s="669"/>
      <c r="QXM1" s="669"/>
      <c r="QXN1" s="669"/>
      <c r="QXO1" s="669"/>
      <c r="QXP1" s="669"/>
      <c r="QXQ1" s="669"/>
      <c r="QXR1" s="670"/>
      <c r="QXS1" s="669"/>
      <c r="QXT1" s="669"/>
      <c r="QXU1" s="669"/>
      <c r="QXV1" s="671"/>
      <c r="QXW1" s="550"/>
      <c r="QXX1" s="551"/>
      <c r="QXY1" s="669"/>
      <c r="QXZ1" s="669"/>
      <c r="QYA1" s="669"/>
      <c r="QYB1" s="669"/>
      <c r="QYC1" s="669"/>
      <c r="QYD1" s="669"/>
      <c r="QYE1" s="669"/>
      <c r="QYF1" s="669"/>
      <c r="QYG1" s="669"/>
      <c r="QYH1" s="669"/>
      <c r="QYI1" s="669"/>
      <c r="QYJ1" s="669"/>
      <c r="QYK1" s="669"/>
      <c r="QYL1" s="669"/>
      <c r="QYM1" s="670"/>
      <c r="QYN1" s="669"/>
      <c r="QYO1" s="669"/>
      <c r="QYP1" s="669"/>
      <c r="QYQ1" s="671"/>
      <c r="QYR1" s="550"/>
      <c r="QYS1" s="551"/>
      <c r="QYT1" s="669"/>
      <c r="QYU1" s="669"/>
      <c r="QYV1" s="669"/>
      <c r="QYW1" s="669"/>
      <c r="QYX1" s="669"/>
      <c r="QYY1" s="669"/>
      <c r="QYZ1" s="669"/>
      <c r="QZA1" s="669"/>
      <c r="QZB1" s="669"/>
      <c r="QZC1" s="669"/>
      <c r="QZD1" s="669"/>
      <c r="QZE1" s="669"/>
      <c r="QZF1" s="669"/>
      <c r="QZG1" s="669"/>
      <c r="QZH1" s="670"/>
      <c r="QZI1" s="669"/>
      <c r="QZJ1" s="669"/>
      <c r="QZK1" s="669"/>
      <c r="QZL1" s="671"/>
      <c r="QZM1" s="550"/>
      <c r="QZN1" s="551"/>
      <c r="QZO1" s="669"/>
      <c r="QZP1" s="669"/>
      <c r="QZQ1" s="669"/>
      <c r="QZR1" s="669"/>
      <c r="QZS1" s="669"/>
      <c r="QZT1" s="669"/>
      <c r="QZU1" s="669"/>
      <c r="QZV1" s="669"/>
      <c r="QZW1" s="669"/>
      <c r="QZX1" s="669"/>
      <c r="QZY1" s="669"/>
      <c r="QZZ1" s="669"/>
      <c r="RAA1" s="669"/>
      <c r="RAB1" s="669"/>
      <c r="RAC1" s="670"/>
      <c r="RAD1" s="669"/>
      <c r="RAE1" s="669"/>
      <c r="RAF1" s="669"/>
      <c r="RAG1" s="671"/>
      <c r="RAH1" s="550"/>
      <c r="RAI1" s="551"/>
      <c r="RAJ1" s="669"/>
      <c r="RAK1" s="669"/>
      <c r="RAL1" s="669"/>
      <c r="RAM1" s="669"/>
      <c r="RAN1" s="669"/>
      <c r="RAO1" s="669"/>
      <c r="RAP1" s="669"/>
      <c r="RAQ1" s="669"/>
      <c r="RAR1" s="669"/>
      <c r="RAS1" s="669"/>
      <c r="RAT1" s="669"/>
      <c r="RAU1" s="669"/>
      <c r="RAV1" s="669"/>
      <c r="RAW1" s="669"/>
      <c r="RAX1" s="670"/>
      <c r="RAY1" s="669"/>
      <c r="RAZ1" s="669"/>
      <c r="RBA1" s="669"/>
      <c r="RBB1" s="671"/>
      <c r="RBC1" s="550"/>
      <c r="RBD1" s="551"/>
      <c r="RBE1" s="669"/>
      <c r="RBF1" s="669"/>
      <c r="RBG1" s="669"/>
      <c r="RBH1" s="669"/>
      <c r="RBI1" s="669"/>
      <c r="RBJ1" s="669"/>
      <c r="RBK1" s="669"/>
      <c r="RBL1" s="669"/>
      <c r="RBM1" s="669"/>
      <c r="RBN1" s="669"/>
      <c r="RBO1" s="669"/>
      <c r="RBP1" s="669"/>
      <c r="RBQ1" s="669"/>
      <c r="RBR1" s="669"/>
      <c r="RBS1" s="670"/>
      <c r="RBT1" s="669"/>
      <c r="RBU1" s="669"/>
      <c r="RBV1" s="669"/>
      <c r="RBW1" s="671"/>
      <c r="RBX1" s="550"/>
      <c r="RBY1" s="551"/>
      <c r="RBZ1" s="669"/>
      <c r="RCA1" s="669"/>
      <c r="RCB1" s="669"/>
      <c r="RCC1" s="669"/>
      <c r="RCD1" s="669"/>
      <c r="RCE1" s="669"/>
      <c r="RCF1" s="669"/>
      <c r="RCG1" s="669"/>
      <c r="RCH1" s="669"/>
      <c r="RCI1" s="669"/>
      <c r="RCJ1" s="669"/>
      <c r="RCK1" s="669"/>
      <c r="RCL1" s="669"/>
      <c r="RCM1" s="669"/>
      <c r="RCN1" s="670"/>
      <c r="RCO1" s="669"/>
      <c r="RCP1" s="669"/>
      <c r="RCQ1" s="669"/>
      <c r="RCR1" s="671"/>
      <c r="RCS1" s="550"/>
      <c r="RCT1" s="551"/>
      <c r="RCU1" s="669"/>
      <c r="RCV1" s="669"/>
      <c r="RCW1" s="669"/>
      <c r="RCX1" s="669"/>
      <c r="RCY1" s="669"/>
      <c r="RCZ1" s="669"/>
      <c r="RDA1" s="669"/>
      <c r="RDB1" s="669"/>
      <c r="RDC1" s="669"/>
      <c r="RDD1" s="669"/>
      <c r="RDE1" s="669"/>
      <c r="RDF1" s="669"/>
      <c r="RDG1" s="669"/>
      <c r="RDH1" s="669"/>
      <c r="RDI1" s="670"/>
      <c r="RDJ1" s="669"/>
      <c r="RDK1" s="669"/>
      <c r="RDL1" s="669"/>
      <c r="RDM1" s="671"/>
      <c r="RDN1" s="550"/>
      <c r="RDO1" s="551"/>
      <c r="RDP1" s="669"/>
      <c r="RDQ1" s="669"/>
      <c r="RDR1" s="669"/>
      <c r="RDS1" s="669"/>
      <c r="RDT1" s="669"/>
      <c r="RDU1" s="669"/>
      <c r="RDV1" s="669"/>
      <c r="RDW1" s="669"/>
      <c r="RDX1" s="669"/>
      <c r="RDY1" s="669"/>
      <c r="RDZ1" s="669"/>
      <c r="REA1" s="669"/>
      <c r="REB1" s="669"/>
      <c r="REC1" s="669"/>
      <c r="RED1" s="670"/>
      <c r="REE1" s="669"/>
      <c r="REF1" s="669"/>
      <c r="REG1" s="669"/>
      <c r="REH1" s="671"/>
      <c r="REI1" s="550"/>
      <c r="REJ1" s="551"/>
      <c r="REK1" s="669"/>
      <c r="REL1" s="669"/>
      <c r="REM1" s="669"/>
      <c r="REN1" s="669"/>
      <c r="REO1" s="669"/>
      <c r="REP1" s="669"/>
      <c r="REQ1" s="669"/>
      <c r="RER1" s="669"/>
      <c r="RES1" s="669"/>
      <c r="RET1" s="669"/>
      <c r="REU1" s="669"/>
      <c r="REV1" s="669"/>
      <c r="REW1" s="669"/>
      <c r="REX1" s="669"/>
      <c r="REY1" s="670"/>
      <c r="REZ1" s="669"/>
      <c r="RFA1" s="669"/>
      <c r="RFB1" s="669"/>
      <c r="RFC1" s="671"/>
      <c r="RFD1" s="550"/>
      <c r="RFE1" s="551"/>
      <c r="RFF1" s="669"/>
      <c r="RFG1" s="669"/>
      <c r="RFH1" s="669"/>
      <c r="RFI1" s="669"/>
      <c r="RFJ1" s="669"/>
      <c r="RFK1" s="669"/>
      <c r="RFL1" s="669"/>
      <c r="RFM1" s="669"/>
      <c r="RFN1" s="669"/>
      <c r="RFO1" s="669"/>
      <c r="RFP1" s="669"/>
      <c r="RFQ1" s="669"/>
      <c r="RFR1" s="669"/>
      <c r="RFS1" s="669"/>
      <c r="RFT1" s="670"/>
      <c r="RFU1" s="669"/>
      <c r="RFV1" s="669"/>
      <c r="RFW1" s="669"/>
      <c r="RFX1" s="671"/>
      <c r="RFY1" s="550"/>
      <c r="RFZ1" s="551"/>
      <c r="RGA1" s="669"/>
      <c r="RGB1" s="669"/>
      <c r="RGC1" s="669"/>
      <c r="RGD1" s="669"/>
      <c r="RGE1" s="669"/>
      <c r="RGF1" s="669"/>
      <c r="RGG1" s="669"/>
      <c r="RGH1" s="669"/>
      <c r="RGI1" s="669"/>
      <c r="RGJ1" s="669"/>
      <c r="RGK1" s="669"/>
      <c r="RGL1" s="669"/>
      <c r="RGM1" s="669"/>
      <c r="RGN1" s="669"/>
      <c r="RGO1" s="670"/>
      <c r="RGP1" s="669"/>
      <c r="RGQ1" s="669"/>
      <c r="RGR1" s="669"/>
      <c r="RGS1" s="671"/>
      <c r="RGT1" s="550"/>
      <c r="RGU1" s="551"/>
      <c r="RGV1" s="669"/>
      <c r="RGW1" s="669"/>
      <c r="RGX1" s="669"/>
      <c r="RGY1" s="669"/>
      <c r="RGZ1" s="669"/>
      <c r="RHA1" s="669"/>
      <c r="RHB1" s="669"/>
      <c r="RHC1" s="669"/>
      <c r="RHD1" s="669"/>
      <c r="RHE1" s="669"/>
      <c r="RHF1" s="669"/>
      <c r="RHG1" s="669"/>
      <c r="RHH1" s="669"/>
      <c r="RHI1" s="669"/>
      <c r="RHJ1" s="670"/>
      <c r="RHK1" s="669"/>
      <c r="RHL1" s="669"/>
      <c r="RHM1" s="669"/>
      <c r="RHN1" s="671"/>
      <c r="RHO1" s="550"/>
      <c r="RHP1" s="551"/>
      <c r="RHQ1" s="669"/>
      <c r="RHR1" s="669"/>
      <c r="RHS1" s="669"/>
      <c r="RHT1" s="669"/>
      <c r="RHU1" s="669"/>
      <c r="RHV1" s="669"/>
      <c r="RHW1" s="669"/>
      <c r="RHX1" s="669"/>
      <c r="RHY1" s="669"/>
      <c r="RHZ1" s="669"/>
      <c r="RIA1" s="669"/>
      <c r="RIB1" s="669"/>
      <c r="RIC1" s="669"/>
      <c r="RID1" s="669"/>
      <c r="RIE1" s="670"/>
      <c r="RIF1" s="669"/>
      <c r="RIG1" s="669"/>
      <c r="RIH1" s="669"/>
      <c r="RII1" s="671"/>
      <c r="RIJ1" s="550"/>
      <c r="RIK1" s="551"/>
      <c r="RIL1" s="669"/>
      <c r="RIM1" s="669"/>
      <c r="RIN1" s="669"/>
      <c r="RIO1" s="669"/>
      <c r="RIP1" s="669"/>
      <c r="RIQ1" s="669"/>
      <c r="RIR1" s="669"/>
      <c r="RIS1" s="669"/>
      <c r="RIT1" s="669"/>
      <c r="RIU1" s="669"/>
      <c r="RIV1" s="669"/>
      <c r="RIW1" s="669"/>
      <c r="RIX1" s="669"/>
      <c r="RIY1" s="669"/>
      <c r="RIZ1" s="670"/>
      <c r="RJA1" s="669"/>
      <c r="RJB1" s="669"/>
      <c r="RJC1" s="669"/>
      <c r="RJD1" s="671"/>
      <c r="RJE1" s="550"/>
      <c r="RJF1" s="551"/>
      <c r="RJG1" s="669"/>
      <c r="RJH1" s="669"/>
      <c r="RJI1" s="669"/>
      <c r="RJJ1" s="669"/>
      <c r="RJK1" s="669"/>
      <c r="RJL1" s="669"/>
      <c r="RJM1" s="669"/>
      <c r="RJN1" s="669"/>
      <c r="RJO1" s="669"/>
      <c r="RJP1" s="669"/>
      <c r="RJQ1" s="669"/>
      <c r="RJR1" s="669"/>
      <c r="RJS1" s="669"/>
      <c r="RJT1" s="669"/>
      <c r="RJU1" s="670"/>
      <c r="RJV1" s="669"/>
      <c r="RJW1" s="669"/>
      <c r="RJX1" s="669"/>
      <c r="RJY1" s="671"/>
      <c r="RJZ1" s="550"/>
      <c r="RKA1" s="551"/>
      <c r="RKB1" s="669"/>
      <c r="RKC1" s="669"/>
      <c r="RKD1" s="669"/>
      <c r="RKE1" s="669"/>
      <c r="RKF1" s="669"/>
      <c r="RKG1" s="669"/>
      <c r="RKH1" s="669"/>
      <c r="RKI1" s="669"/>
      <c r="RKJ1" s="669"/>
      <c r="RKK1" s="669"/>
      <c r="RKL1" s="669"/>
      <c r="RKM1" s="669"/>
      <c r="RKN1" s="669"/>
      <c r="RKO1" s="669"/>
      <c r="RKP1" s="670"/>
      <c r="RKQ1" s="669"/>
      <c r="RKR1" s="669"/>
      <c r="RKS1" s="669"/>
      <c r="RKT1" s="671"/>
      <c r="RKU1" s="550"/>
      <c r="RKV1" s="551"/>
      <c r="RKW1" s="669"/>
      <c r="RKX1" s="669"/>
      <c r="RKY1" s="669"/>
      <c r="RKZ1" s="669"/>
      <c r="RLA1" s="669"/>
      <c r="RLB1" s="669"/>
      <c r="RLC1" s="669"/>
      <c r="RLD1" s="669"/>
      <c r="RLE1" s="669"/>
      <c r="RLF1" s="669"/>
      <c r="RLG1" s="669"/>
      <c r="RLH1" s="669"/>
      <c r="RLI1" s="669"/>
      <c r="RLJ1" s="669"/>
      <c r="RLK1" s="670"/>
      <c r="RLL1" s="669"/>
      <c r="RLM1" s="669"/>
      <c r="RLN1" s="669"/>
      <c r="RLO1" s="671"/>
      <c r="RLP1" s="550"/>
      <c r="RLQ1" s="551"/>
      <c r="RLR1" s="669"/>
      <c r="RLS1" s="669"/>
      <c r="RLT1" s="669"/>
      <c r="RLU1" s="669"/>
      <c r="RLV1" s="669"/>
      <c r="RLW1" s="669"/>
      <c r="RLX1" s="669"/>
      <c r="RLY1" s="669"/>
      <c r="RLZ1" s="669"/>
      <c r="RMA1" s="669"/>
      <c r="RMB1" s="669"/>
      <c r="RMC1" s="669"/>
      <c r="RMD1" s="669"/>
      <c r="RME1" s="669"/>
      <c r="RMF1" s="670"/>
      <c r="RMG1" s="669"/>
      <c r="RMH1" s="669"/>
      <c r="RMI1" s="669"/>
      <c r="RMJ1" s="671"/>
      <c r="RMK1" s="550"/>
      <c r="RML1" s="551"/>
      <c r="RMM1" s="669"/>
      <c r="RMN1" s="669"/>
      <c r="RMO1" s="669"/>
      <c r="RMP1" s="669"/>
      <c r="RMQ1" s="669"/>
      <c r="RMR1" s="669"/>
      <c r="RMS1" s="669"/>
      <c r="RMT1" s="669"/>
      <c r="RMU1" s="669"/>
      <c r="RMV1" s="669"/>
      <c r="RMW1" s="669"/>
      <c r="RMX1" s="669"/>
      <c r="RMY1" s="669"/>
      <c r="RMZ1" s="669"/>
      <c r="RNA1" s="670"/>
      <c r="RNB1" s="669"/>
      <c r="RNC1" s="669"/>
      <c r="RND1" s="669"/>
      <c r="RNE1" s="671"/>
      <c r="RNF1" s="550"/>
      <c r="RNG1" s="551"/>
      <c r="RNH1" s="669"/>
      <c r="RNI1" s="669"/>
      <c r="RNJ1" s="669"/>
      <c r="RNK1" s="669"/>
      <c r="RNL1" s="669"/>
      <c r="RNM1" s="669"/>
      <c r="RNN1" s="669"/>
      <c r="RNO1" s="669"/>
      <c r="RNP1" s="669"/>
      <c r="RNQ1" s="669"/>
      <c r="RNR1" s="669"/>
      <c r="RNS1" s="669"/>
      <c r="RNT1" s="669"/>
      <c r="RNU1" s="669"/>
      <c r="RNV1" s="670"/>
      <c r="RNW1" s="669"/>
      <c r="RNX1" s="669"/>
      <c r="RNY1" s="669"/>
      <c r="RNZ1" s="671"/>
      <c r="ROA1" s="550"/>
      <c r="ROB1" s="551"/>
      <c r="ROC1" s="669"/>
      <c r="ROD1" s="669"/>
      <c r="ROE1" s="669"/>
      <c r="ROF1" s="669"/>
      <c r="ROG1" s="669"/>
      <c r="ROH1" s="669"/>
      <c r="ROI1" s="669"/>
      <c r="ROJ1" s="669"/>
      <c r="ROK1" s="669"/>
      <c r="ROL1" s="669"/>
      <c r="ROM1" s="669"/>
      <c r="RON1" s="669"/>
      <c r="ROO1" s="669"/>
      <c r="ROP1" s="669"/>
      <c r="ROQ1" s="670"/>
      <c r="ROR1" s="669"/>
      <c r="ROS1" s="669"/>
      <c r="ROT1" s="669"/>
      <c r="ROU1" s="671"/>
      <c r="ROV1" s="550"/>
      <c r="ROW1" s="551"/>
      <c r="ROX1" s="669"/>
      <c r="ROY1" s="669"/>
      <c r="ROZ1" s="669"/>
      <c r="RPA1" s="669"/>
      <c r="RPB1" s="669"/>
      <c r="RPC1" s="669"/>
      <c r="RPD1" s="669"/>
      <c r="RPE1" s="669"/>
      <c r="RPF1" s="669"/>
      <c r="RPG1" s="669"/>
      <c r="RPH1" s="669"/>
      <c r="RPI1" s="669"/>
      <c r="RPJ1" s="669"/>
      <c r="RPK1" s="669"/>
      <c r="RPL1" s="670"/>
      <c r="RPM1" s="669"/>
      <c r="RPN1" s="669"/>
      <c r="RPO1" s="669"/>
      <c r="RPP1" s="671"/>
      <c r="RPQ1" s="550"/>
      <c r="RPR1" s="551"/>
      <c r="RPS1" s="669"/>
      <c r="RPT1" s="669"/>
      <c r="RPU1" s="669"/>
      <c r="RPV1" s="669"/>
      <c r="RPW1" s="669"/>
      <c r="RPX1" s="669"/>
      <c r="RPY1" s="669"/>
      <c r="RPZ1" s="669"/>
      <c r="RQA1" s="669"/>
      <c r="RQB1" s="669"/>
      <c r="RQC1" s="669"/>
      <c r="RQD1" s="669"/>
      <c r="RQE1" s="669"/>
      <c r="RQF1" s="669"/>
      <c r="RQG1" s="670"/>
      <c r="RQH1" s="669"/>
      <c r="RQI1" s="669"/>
      <c r="RQJ1" s="669"/>
      <c r="RQK1" s="671"/>
      <c r="RQL1" s="550"/>
      <c r="RQM1" s="551"/>
      <c r="RQN1" s="669"/>
      <c r="RQO1" s="669"/>
      <c r="RQP1" s="669"/>
      <c r="RQQ1" s="669"/>
      <c r="RQR1" s="669"/>
      <c r="RQS1" s="669"/>
      <c r="RQT1" s="669"/>
      <c r="RQU1" s="669"/>
      <c r="RQV1" s="669"/>
      <c r="RQW1" s="669"/>
      <c r="RQX1" s="669"/>
      <c r="RQY1" s="669"/>
      <c r="RQZ1" s="669"/>
      <c r="RRA1" s="669"/>
      <c r="RRB1" s="670"/>
      <c r="RRC1" s="669"/>
      <c r="RRD1" s="669"/>
      <c r="RRE1" s="669"/>
      <c r="RRF1" s="671"/>
      <c r="RRG1" s="550"/>
      <c r="RRH1" s="551"/>
      <c r="RRI1" s="669"/>
      <c r="RRJ1" s="669"/>
      <c r="RRK1" s="669"/>
      <c r="RRL1" s="669"/>
      <c r="RRM1" s="669"/>
      <c r="RRN1" s="669"/>
      <c r="RRO1" s="669"/>
      <c r="RRP1" s="669"/>
      <c r="RRQ1" s="669"/>
      <c r="RRR1" s="669"/>
      <c r="RRS1" s="669"/>
      <c r="RRT1" s="669"/>
      <c r="RRU1" s="669"/>
      <c r="RRV1" s="669"/>
      <c r="RRW1" s="670"/>
      <c r="RRX1" s="669"/>
      <c r="RRY1" s="669"/>
      <c r="RRZ1" s="669"/>
      <c r="RSA1" s="671"/>
      <c r="RSB1" s="550"/>
      <c r="RSC1" s="551"/>
      <c r="RSD1" s="669"/>
      <c r="RSE1" s="669"/>
      <c r="RSF1" s="669"/>
      <c r="RSG1" s="669"/>
      <c r="RSH1" s="669"/>
      <c r="RSI1" s="669"/>
      <c r="RSJ1" s="669"/>
      <c r="RSK1" s="669"/>
      <c r="RSL1" s="669"/>
      <c r="RSM1" s="669"/>
      <c r="RSN1" s="669"/>
      <c r="RSO1" s="669"/>
      <c r="RSP1" s="669"/>
      <c r="RSQ1" s="669"/>
      <c r="RSR1" s="670"/>
      <c r="RSS1" s="669"/>
      <c r="RST1" s="669"/>
      <c r="RSU1" s="669"/>
      <c r="RSV1" s="671"/>
      <c r="RSW1" s="550"/>
      <c r="RSX1" s="551"/>
      <c r="RSY1" s="669"/>
      <c r="RSZ1" s="669"/>
      <c r="RTA1" s="669"/>
      <c r="RTB1" s="669"/>
      <c r="RTC1" s="669"/>
      <c r="RTD1" s="669"/>
      <c r="RTE1" s="669"/>
      <c r="RTF1" s="669"/>
      <c r="RTG1" s="669"/>
      <c r="RTH1" s="669"/>
      <c r="RTI1" s="669"/>
      <c r="RTJ1" s="669"/>
      <c r="RTK1" s="669"/>
      <c r="RTL1" s="669"/>
      <c r="RTM1" s="670"/>
      <c r="RTN1" s="669"/>
      <c r="RTO1" s="669"/>
      <c r="RTP1" s="669"/>
      <c r="RTQ1" s="671"/>
      <c r="RTR1" s="550"/>
      <c r="RTS1" s="551"/>
      <c r="RTT1" s="669"/>
      <c r="RTU1" s="669"/>
      <c r="RTV1" s="669"/>
      <c r="RTW1" s="669"/>
      <c r="RTX1" s="669"/>
      <c r="RTY1" s="669"/>
      <c r="RTZ1" s="669"/>
      <c r="RUA1" s="669"/>
      <c r="RUB1" s="669"/>
      <c r="RUC1" s="669"/>
      <c r="RUD1" s="669"/>
      <c r="RUE1" s="669"/>
      <c r="RUF1" s="669"/>
      <c r="RUG1" s="669"/>
      <c r="RUH1" s="670"/>
      <c r="RUI1" s="669"/>
      <c r="RUJ1" s="669"/>
      <c r="RUK1" s="669"/>
      <c r="RUL1" s="671"/>
      <c r="RUM1" s="550"/>
      <c r="RUN1" s="551"/>
      <c r="RUO1" s="669"/>
      <c r="RUP1" s="669"/>
      <c r="RUQ1" s="669"/>
      <c r="RUR1" s="669"/>
      <c r="RUS1" s="669"/>
      <c r="RUT1" s="669"/>
      <c r="RUU1" s="669"/>
      <c r="RUV1" s="669"/>
      <c r="RUW1" s="669"/>
      <c r="RUX1" s="669"/>
      <c r="RUY1" s="669"/>
      <c r="RUZ1" s="669"/>
      <c r="RVA1" s="669"/>
      <c r="RVB1" s="669"/>
      <c r="RVC1" s="670"/>
      <c r="RVD1" s="669"/>
      <c r="RVE1" s="669"/>
      <c r="RVF1" s="669"/>
      <c r="RVG1" s="671"/>
      <c r="RVH1" s="550"/>
      <c r="RVI1" s="551"/>
      <c r="RVJ1" s="669"/>
      <c r="RVK1" s="669"/>
      <c r="RVL1" s="669"/>
      <c r="RVM1" s="669"/>
      <c r="RVN1" s="669"/>
      <c r="RVO1" s="669"/>
      <c r="RVP1" s="669"/>
      <c r="RVQ1" s="669"/>
      <c r="RVR1" s="669"/>
      <c r="RVS1" s="669"/>
      <c r="RVT1" s="669"/>
      <c r="RVU1" s="669"/>
      <c r="RVV1" s="669"/>
      <c r="RVW1" s="669"/>
      <c r="RVX1" s="670"/>
      <c r="RVY1" s="669"/>
      <c r="RVZ1" s="669"/>
      <c r="RWA1" s="669"/>
      <c r="RWB1" s="671"/>
      <c r="RWC1" s="550"/>
      <c r="RWD1" s="551"/>
      <c r="RWE1" s="669"/>
      <c r="RWF1" s="669"/>
      <c r="RWG1" s="669"/>
      <c r="RWH1" s="669"/>
      <c r="RWI1" s="669"/>
      <c r="RWJ1" s="669"/>
      <c r="RWK1" s="669"/>
      <c r="RWL1" s="669"/>
      <c r="RWM1" s="669"/>
      <c r="RWN1" s="669"/>
      <c r="RWO1" s="669"/>
      <c r="RWP1" s="669"/>
      <c r="RWQ1" s="669"/>
      <c r="RWR1" s="669"/>
      <c r="RWS1" s="670"/>
      <c r="RWT1" s="669"/>
      <c r="RWU1" s="669"/>
      <c r="RWV1" s="669"/>
      <c r="RWW1" s="671"/>
      <c r="RWX1" s="550"/>
      <c r="RWY1" s="551"/>
      <c r="RWZ1" s="669"/>
      <c r="RXA1" s="669"/>
      <c r="RXB1" s="669"/>
      <c r="RXC1" s="669"/>
      <c r="RXD1" s="669"/>
      <c r="RXE1" s="669"/>
      <c r="RXF1" s="669"/>
      <c r="RXG1" s="669"/>
      <c r="RXH1" s="669"/>
      <c r="RXI1" s="669"/>
      <c r="RXJ1" s="669"/>
      <c r="RXK1" s="669"/>
      <c r="RXL1" s="669"/>
      <c r="RXM1" s="669"/>
      <c r="RXN1" s="670"/>
      <c r="RXO1" s="669"/>
      <c r="RXP1" s="669"/>
      <c r="RXQ1" s="669"/>
      <c r="RXR1" s="671"/>
      <c r="RXS1" s="550"/>
      <c r="RXT1" s="551"/>
      <c r="RXU1" s="669"/>
      <c r="RXV1" s="669"/>
      <c r="RXW1" s="669"/>
      <c r="RXX1" s="669"/>
      <c r="RXY1" s="669"/>
      <c r="RXZ1" s="669"/>
      <c r="RYA1" s="669"/>
      <c r="RYB1" s="669"/>
      <c r="RYC1" s="669"/>
      <c r="RYD1" s="669"/>
      <c r="RYE1" s="669"/>
      <c r="RYF1" s="669"/>
      <c r="RYG1" s="669"/>
      <c r="RYH1" s="669"/>
      <c r="RYI1" s="670"/>
      <c r="RYJ1" s="669"/>
      <c r="RYK1" s="669"/>
      <c r="RYL1" s="669"/>
      <c r="RYM1" s="671"/>
      <c r="RYN1" s="550"/>
      <c r="RYO1" s="551"/>
      <c r="RYP1" s="669"/>
      <c r="RYQ1" s="669"/>
      <c r="RYR1" s="669"/>
      <c r="RYS1" s="669"/>
      <c r="RYT1" s="669"/>
      <c r="RYU1" s="669"/>
      <c r="RYV1" s="669"/>
      <c r="RYW1" s="669"/>
      <c r="RYX1" s="669"/>
      <c r="RYY1" s="669"/>
      <c r="RYZ1" s="669"/>
      <c r="RZA1" s="669"/>
      <c r="RZB1" s="669"/>
      <c r="RZC1" s="669"/>
      <c r="RZD1" s="670"/>
      <c r="RZE1" s="669"/>
      <c r="RZF1" s="669"/>
      <c r="RZG1" s="669"/>
      <c r="RZH1" s="671"/>
      <c r="RZI1" s="550"/>
      <c r="RZJ1" s="551"/>
      <c r="RZK1" s="669"/>
      <c r="RZL1" s="669"/>
      <c r="RZM1" s="669"/>
      <c r="RZN1" s="669"/>
      <c r="RZO1" s="669"/>
      <c r="RZP1" s="669"/>
      <c r="RZQ1" s="669"/>
      <c r="RZR1" s="669"/>
      <c r="RZS1" s="669"/>
      <c r="RZT1" s="669"/>
      <c r="RZU1" s="669"/>
      <c r="RZV1" s="669"/>
      <c r="RZW1" s="669"/>
      <c r="RZX1" s="669"/>
      <c r="RZY1" s="670"/>
      <c r="RZZ1" s="669"/>
      <c r="SAA1" s="669"/>
      <c r="SAB1" s="669"/>
      <c r="SAC1" s="671"/>
      <c r="SAD1" s="550"/>
      <c r="SAE1" s="551"/>
      <c r="SAF1" s="669"/>
      <c r="SAG1" s="669"/>
      <c r="SAH1" s="669"/>
      <c r="SAI1" s="669"/>
      <c r="SAJ1" s="669"/>
      <c r="SAK1" s="669"/>
      <c r="SAL1" s="669"/>
      <c r="SAM1" s="669"/>
      <c r="SAN1" s="669"/>
      <c r="SAO1" s="669"/>
      <c r="SAP1" s="669"/>
      <c r="SAQ1" s="669"/>
      <c r="SAR1" s="669"/>
      <c r="SAS1" s="669"/>
      <c r="SAT1" s="670"/>
      <c r="SAU1" s="669"/>
      <c r="SAV1" s="669"/>
      <c r="SAW1" s="669"/>
      <c r="SAX1" s="671"/>
      <c r="SAY1" s="550"/>
      <c r="SAZ1" s="551"/>
      <c r="SBA1" s="669"/>
      <c r="SBB1" s="669"/>
      <c r="SBC1" s="669"/>
      <c r="SBD1" s="669"/>
      <c r="SBE1" s="669"/>
      <c r="SBF1" s="669"/>
      <c r="SBG1" s="669"/>
      <c r="SBH1" s="669"/>
      <c r="SBI1" s="669"/>
      <c r="SBJ1" s="669"/>
      <c r="SBK1" s="669"/>
      <c r="SBL1" s="669"/>
      <c r="SBM1" s="669"/>
      <c r="SBN1" s="669"/>
      <c r="SBO1" s="670"/>
      <c r="SBP1" s="669"/>
      <c r="SBQ1" s="669"/>
      <c r="SBR1" s="669"/>
      <c r="SBS1" s="671"/>
      <c r="SBT1" s="550"/>
      <c r="SBU1" s="551"/>
      <c r="SBV1" s="669"/>
      <c r="SBW1" s="669"/>
      <c r="SBX1" s="669"/>
      <c r="SBY1" s="669"/>
      <c r="SBZ1" s="669"/>
      <c r="SCA1" s="669"/>
      <c r="SCB1" s="669"/>
      <c r="SCC1" s="669"/>
      <c r="SCD1" s="669"/>
      <c r="SCE1" s="669"/>
      <c r="SCF1" s="669"/>
      <c r="SCG1" s="669"/>
      <c r="SCH1" s="669"/>
      <c r="SCI1" s="669"/>
      <c r="SCJ1" s="670"/>
      <c r="SCK1" s="669"/>
      <c r="SCL1" s="669"/>
      <c r="SCM1" s="669"/>
      <c r="SCN1" s="671"/>
      <c r="SCO1" s="550"/>
      <c r="SCP1" s="551"/>
      <c r="SCQ1" s="669"/>
      <c r="SCR1" s="669"/>
      <c r="SCS1" s="669"/>
      <c r="SCT1" s="669"/>
      <c r="SCU1" s="669"/>
      <c r="SCV1" s="669"/>
      <c r="SCW1" s="669"/>
      <c r="SCX1" s="669"/>
      <c r="SCY1" s="669"/>
      <c r="SCZ1" s="669"/>
      <c r="SDA1" s="669"/>
      <c r="SDB1" s="669"/>
      <c r="SDC1" s="669"/>
      <c r="SDD1" s="669"/>
      <c r="SDE1" s="670"/>
      <c r="SDF1" s="669"/>
      <c r="SDG1" s="669"/>
      <c r="SDH1" s="669"/>
      <c r="SDI1" s="671"/>
      <c r="SDJ1" s="550"/>
      <c r="SDK1" s="551"/>
      <c r="SDL1" s="669"/>
      <c r="SDM1" s="669"/>
      <c r="SDN1" s="669"/>
      <c r="SDO1" s="669"/>
      <c r="SDP1" s="669"/>
      <c r="SDQ1" s="669"/>
      <c r="SDR1" s="669"/>
      <c r="SDS1" s="669"/>
      <c r="SDT1" s="669"/>
      <c r="SDU1" s="669"/>
      <c r="SDV1" s="669"/>
      <c r="SDW1" s="669"/>
      <c r="SDX1" s="669"/>
      <c r="SDY1" s="669"/>
      <c r="SDZ1" s="670"/>
      <c r="SEA1" s="669"/>
      <c r="SEB1" s="669"/>
      <c r="SEC1" s="669"/>
      <c r="SED1" s="671"/>
      <c r="SEE1" s="550"/>
      <c r="SEF1" s="551"/>
      <c r="SEG1" s="669"/>
      <c r="SEH1" s="669"/>
      <c r="SEI1" s="669"/>
      <c r="SEJ1" s="669"/>
      <c r="SEK1" s="669"/>
      <c r="SEL1" s="669"/>
      <c r="SEM1" s="669"/>
      <c r="SEN1" s="669"/>
      <c r="SEO1" s="669"/>
      <c r="SEP1" s="669"/>
      <c r="SEQ1" s="669"/>
      <c r="SER1" s="669"/>
      <c r="SES1" s="669"/>
      <c r="SET1" s="669"/>
      <c r="SEU1" s="670"/>
      <c r="SEV1" s="669"/>
      <c r="SEW1" s="669"/>
      <c r="SEX1" s="669"/>
      <c r="SEY1" s="671"/>
      <c r="SEZ1" s="550"/>
      <c r="SFA1" s="551"/>
      <c r="SFB1" s="669"/>
      <c r="SFC1" s="669"/>
      <c r="SFD1" s="669"/>
      <c r="SFE1" s="669"/>
      <c r="SFF1" s="669"/>
      <c r="SFG1" s="669"/>
      <c r="SFH1" s="669"/>
      <c r="SFI1" s="669"/>
      <c r="SFJ1" s="669"/>
      <c r="SFK1" s="669"/>
      <c r="SFL1" s="669"/>
      <c r="SFM1" s="669"/>
      <c r="SFN1" s="669"/>
      <c r="SFO1" s="669"/>
      <c r="SFP1" s="670"/>
      <c r="SFQ1" s="669"/>
      <c r="SFR1" s="669"/>
      <c r="SFS1" s="669"/>
      <c r="SFT1" s="671"/>
      <c r="SFU1" s="550"/>
      <c r="SFV1" s="551"/>
      <c r="SFW1" s="669"/>
      <c r="SFX1" s="669"/>
      <c r="SFY1" s="669"/>
      <c r="SFZ1" s="669"/>
      <c r="SGA1" s="669"/>
      <c r="SGB1" s="669"/>
      <c r="SGC1" s="669"/>
      <c r="SGD1" s="669"/>
      <c r="SGE1" s="669"/>
      <c r="SGF1" s="669"/>
      <c r="SGG1" s="669"/>
      <c r="SGH1" s="669"/>
      <c r="SGI1" s="669"/>
      <c r="SGJ1" s="669"/>
      <c r="SGK1" s="670"/>
      <c r="SGL1" s="669"/>
      <c r="SGM1" s="669"/>
      <c r="SGN1" s="669"/>
      <c r="SGO1" s="671"/>
      <c r="SGP1" s="550"/>
      <c r="SGQ1" s="551"/>
      <c r="SGR1" s="669"/>
      <c r="SGS1" s="669"/>
      <c r="SGT1" s="669"/>
      <c r="SGU1" s="669"/>
      <c r="SGV1" s="669"/>
      <c r="SGW1" s="669"/>
      <c r="SGX1" s="669"/>
      <c r="SGY1" s="669"/>
      <c r="SGZ1" s="669"/>
      <c r="SHA1" s="669"/>
      <c r="SHB1" s="669"/>
      <c r="SHC1" s="669"/>
      <c r="SHD1" s="669"/>
      <c r="SHE1" s="669"/>
      <c r="SHF1" s="670"/>
      <c r="SHG1" s="669"/>
      <c r="SHH1" s="669"/>
      <c r="SHI1" s="669"/>
      <c r="SHJ1" s="671"/>
      <c r="SHK1" s="550"/>
      <c r="SHL1" s="551"/>
      <c r="SHM1" s="669"/>
      <c r="SHN1" s="669"/>
      <c r="SHO1" s="669"/>
      <c r="SHP1" s="669"/>
      <c r="SHQ1" s="669"/>
      <c r="SHR1" s="669"/>
      <c r="SHS1" s="669"/>
      <c r="SHT1" s="669"/>
      <c r="SHU1" s="669"/>
      <c r="SHV1" s="669"/>
      <c r="SHW1" s="669"/>
      <c r="SHX1" s="669"/>
      <c r="SHY1" s="669"/>
      <c r="SHZ1" s="669"/>
      <c r="SIA1" s="670"/>
      <c r="SIB1" s="669"/>
      <c r="SIC1" s="669"/>
      <c r="SID1" s="669"/>
      <c r="SIE1" s="671"/>
      <c r="SIF1" s="550"/>
      <c r="SIG1" s="551"/>
      <c r="SIH1" s="669"/>
      <c r="SII1" s="669"/>
      <c r="SIJ1" s="669"/>
      <c r="SIK1" s="669"/>
      <c r="SIL1" s="669"/>
      <c r="SIM1" s="669"/>
      <c r="SIN1" s="669"/>
      <c r="SIO1" s="669"/>
      <c r="SIP1" s="669"/>
      <c r="SIQ1" s="669"/>
      <c r="SIR1" s="669"/>
      <c r="SIS1" s="669"/>
      <c r="SIT1" s="669"/>
      <c r="SIU1" s="669"/>
      <c r="SIV1" s="670"/>
      <c r="SIW1" s="669"/>
      <c r="SIX1" s="669"/>
      <c r="SIY1" s="669"/>
      <c r="SIZ1" s="671"/>
      <c r="SJA1" s="550"/>
      <c r="SJB1" s="551"/>
      <c r="SJC1" s="669"/>
      <c r="SJD1" s="669"/>
      <c r="SJE1" s="669"/>
      <c r="SJF1" s="669"/>
      <c r="SJG1" s="669"/>
      <c r="SJH1" s="669"/>
      <c r="SJI1" s="669"/>
      <c r="SJJ1" s="669"/>
      <c r="SJK1" s="669"/>
      <c r="SJL1" s="669"/>
      <c r="SJM1" s="669"/>
      <c r="SJN1" s="669"/>
      <c r="SJO1" s="669"/>
      <c r="SJP1" s="669"/>
      <c r="SJQ1" s="670"/>
      <c r="SJR1" s="669"/>
      <c r="SJS1" s="669"/>
      <c r="SJT1" s="669"/>
      <c r="SJU1" s="671"/>
      <c r="SJV1" s="550"/>
      <c r="SJW1" s="551"/>
      <c r="SJX1" s="669"/>
      <c r="SJY1" s="669"/>
      <c r="SJZ1" s="669"/>
      <c r="SKA1" s="669"/>
      <c r="SKB1" s="669"/>
      <c r="SKC1" s="669"/>
      <c r="SKD1" s="669"/>
      <c r="SKE1" s="669"/>
      <c r="SKF1" s="669"/>
      <c r="SKG1" s="669"/>
      <c r="SKH1" s="669"/>
      <c r="SKI1" s="669"/>
      <c r="SKJ1" s="669"/>
      <c r="SKK1" s="669"/>
      <c r="SKL1" s="670"/>
      <c r="SKM1" s="669"/>
      <c r="SKN1" s="669"/>
      <c r="SKO1" s="669"/>
      <c r="SKP1" s="671"/>
      <c r="SKQ1" s="550"/>
      <c r="SKR1" s="551"/>
      <c r="SKS1" s="669"/>
      <c r="SKT1" s="669"/>
      <c r="SKU1" s="669"/>
      <c r="SKV1" s="669"/>
      <c r="SKW1" s="669"/>
      <c r="SKX1" s="669"/>
      <c r="SKY1" s="669"/>
      <c r="SKZ1" s="669"/>
      <c r="SLA1" s="669"/>
      <c r="SLB1" s="669"/>
      <c r="SLC1" s="669"/>
      <c r="SLD1" s="669"/>
      <c r="SLE1" s="669"/>
      <c r="SLF1" s="669"/>
      <c r="SLG1" s="670"/>
      <c r="SLH1" s="669"/>
      <c r="SLI1" s="669"/>
      <c r="SLJ1" s="669"/>
      <c r="SLK1" s="671"/>
      <c r="SLL1" s="550"/>
      <c r="SLM1" s="551"/>
      <c r="SLN1" s="669"/>
      <c r="SLO1" s="669"/>
      <c r="SLP1" s="669"/>
      <c r="SLQ1" s="669"/>
      <c r="SLR1" s="669"/>
      <c r="SLS1" s="669"/>
      <c r="SLT1" s="669"/>
      <c r="SLU1" s="669"/>
      <c r="SLV1" s="669"/>
      <c r="SLW1" s="669"/>
      <c r="SLX1" s="669"/>
      <c r="SLY1" s="669"/>
      <c r="SLZ1" s="669"/>
      <c r="SMA1" s="669"/>
      <c r="SMB1" s="670"/>
      <c r="SMC1" s="669"/>
      <c r="SMD1" s="669"/>
      <c r="SME1" s="669"/>
      <c r="SMF1" s="671"/>
      <c r="SMG1" s="550"/>
      <c r="SMH1" s="551"/>
      <c r="SMI1" s="669"/>
      <c r="SMJ1" s="669"/>
      <c r="SMK1" s="669"/>
      <c r="SML1" s="669"/>
      <c r="SMM1" s="669"/>
      <c r="SMN1" s="669"/>
      <c r="SMO1" s="669"/>
      <c r="SMP1" s="669"/>
      <c r="SMQ1" s="669"/>
      <c r="SMR1" s="669"/>
      <c r="SMS1" s="669"/>
      <c r="SMT1" s="669"/>
      <c r="SMU1" s="669"/>
      <c r="SMV1" s="669"/>
      <c r="SMW1" s="670"/>
      <c r="SMX1" s="669"/>
      <c r="SMY1" s="669"/>
      <c r="SMZ1" s="669"/>
      <c r="SNA1" s="671"/>
      <c r="SNB1" s="550"/>
      <c r="SNC1" s="551"/>
      <c r="SND1" s="669"/>
      <c r="SNE1" s="669"/>
      <c r="SNF1" s="669"/>
      <c r="SNG1" s="669"/>
      <c r="SNH1" s="669"/>
      <c r="SNI1" s="669"/>
      <c r="SNJ1" s="669"/>
      <c r="SNK1" s="669"/>
      <c r="SNL1" s="669"/>
      <c r="SNM1" s="669"/>
      <c r="SNN1" s="669"/>
      <c r="SNO1" s="669"/>
      <c r="SNP1" s="669"/>
      <c r="SNQ1" s="669"/>
      <c r="SNR1" s="670"/>
      <c r="SNS1" s="669"/>
      <c r="SNT1" s="669"/>
      <c r="SNU1" s="669"/>
      <c r="SNV1" s="671"/>
      <c r="SNW1" s="550"/>
      <c r="SNX1" s="551"/>
      <c r="SNY1" s="669"/>
      <c r="SNZ1" s="669"/>
      <c r="SOA1" s="669"/>
      <c r="SOB1" s="669"/>
      <c r="SOC1" s="669"/>
      <c r="SOD1" s="669"/>
      <c r="SOE1" s="669"/>
      <c r="SOF1" s="669"/>
      <c r="SOG1" s="669"/>
      <c r="SOH1" s="669"/>
      <c r="SOI1" s="669"/>
      <c r="SOJ1" s="669"/>
      <c r="SOK1" s="669"/>
      <c r="SOL1" s="669"/>
      <c r="SOM1" s="670"/>
      <c r="SON1" s="669"/>
      <c r="SOO1" s="669"/>
      <c r="SOP1" s="669"/>
      <c r="SOQ1" s="671"/>
      <c r="SOR1" s="550"/>
      <c r="SOS1" s="551"/>
      <c r="SOT1" s="669"/>
      <c r="SOU1" s="669"/>
      <c r="SOV1" s="669"/>
      <c r="SOW1" s="669"/>
      <c r="SOX1" s="669"/>
      <c r="SOY1" s="669"/>
      <c r="SOZ1" s="669"/>
      <c r="SPA1" s="669"/>
      <c r="SPB1" s="669"/>
      <c r="SPC1" s="669"/>
      <c r="SPD1" s="669"/>
      <c r="SPE1" s="669"/>
      <c r="SPF1" s="669"/>
      <c r="SPG1" s="669"/>
      <c r="SPH1" s="670"/>
      <c r="SPI1" s="669"/>
      <c r="SPJ1" s="669"/>
      <c r="SPK1" s="669"/>
      <c r="SPL1" s="671"/>
      <c r="SPM1" s="550"/>
      <c r="SPN1" s="551"/>
      <c r="SPO1" s="669"/>
      <c r="SPP1" s="669"/>
      <c r="SPQ1" s="669"/>
      <c r="SPR1" s="669"/>
      <c r="SPS1" s="669"/>
      <c r="SPT1" s="669"/>
      <c r="SPU1" s="669"/>
      <c r="SPV1" s="669"/>
      <c r="SPW1" s="669"/>
      <c r="SPX1" s="669"/>
      <c r="SPY1" s="669"/>
      <c r="SPZ1" s="669"/>
      <c r="SQA1" s="669"/>
      <c r="SQB1" s="669"/>
      <c r="SQC1" s="670"/>
      <c r="SQD1" s="669"/>
      <c r="SQE1" s="669"/>
      <c r="SQF1" s="669"/>
      <c r="SQG1" s="671"/>
      <c r="SQH1" s="550"/>
      <c r="SQI1" s="551"/>
      <c r="SQJ1" s="669"/>
      <c r="SQK1" s="669"/>
      <c r="SQL1" s="669"/>
      <c r="SQM1" s="669"/>
      <c r="SQN1" s="669"/>
      <c r="SQO1" s="669"/>
      <c r="SQP1" s="669"/>
      <c r="SQQ1" s="669"/>
      <c r="SQR1" s="669"/>
      <c r="SQS1" s="669"/>
      <c r="SQT1" s="669"/>
      <c r="SQU1" s="669"/>
      <c r="SQV1" s="669"/>
      <c r="SQW1" s="669"/>
      <c r="SQX1" s="670"/>
      <c r="SQY1" s="669"/>
      <c r="SQZ1" s="669"/>
      <c r="SRA1" s="669"/>
      <c r="SRB1" s="671"/>
      <c r="SRC1" s="550"/>
      <c r="SRD1" s="551"/>
      <c r="SRE1" s="669"/>
      <c r="SRF1" s="669"/>
      <c r="SRG1" s="669"/>
      <c r="SRH1" s="669"/>
      <c r="SRI1" s="669"/>
      <c r="SRJ1" s="669"/>
      <c r="SRK1" s="669"/>
      <c r="SRL1" s="669"/>
      <c r="SRM1" s="669"/>
      <c r="SRN1" s="669"/>
      <c r="SRO1" s="669"/>
      <c r="SRP1" s="669"/>
      <c r="SRQ1" s="669"/>
      <c r="SRR1" s="669"/>
      <c r="SRS1" s="670"/>
      <c r="SRT1" s="669"/>
      <c r="SRU1" s="669"/>
      <c r="SRV1" s="669"/>
      <c r="SRW1" s="671"/>
      <c r="SRX1" s="550"/>
      <c r="SRY1" s="551"/>
      <c r="SRZ1" s="669"/>
      <c r="SSA1" s="669"/>
      <c r="SSB1" s="669"/>
      <c r="SSC1" s="669"/>
      <c r="SSD1" s="669"/>
      <c r="SSE1" s="669"/>
      <c r="SSF1" s="669"/>
      <c r="SSG1" s="669"/>
      <c r="SSH1" s="669"/>
      <c r="SSI1" s="669"/>
      <c r="SSJ1" s="669"/>
      <c r="SSK1" s="669"/>
      <c r="SSL1" s="669"/>
      <c r="SSM1" s="669"/>
      <c r="SSN1" s="670"/>
      <c r="SSO1" s="669"/>
      <c r="SSP1" s="669"/>
      <c r="SSQ1" s="669"/>
      <c r="SSR1" s="671"/>
      <c r="SSS1" s="550"/>
      <c r="SST1" s="551"/>
      <c r="SSU1" s="669"/>
      <c r="SSV1" s="669"/>
      <c r="SSW1" s="669"/>
      <c r="SSX1" s="669"/>
      <c r="SSY1" s="669"/>
      <c r="SSZ1" s="669"/>
      <c r="STA1" s="669"/>
      <c r="STB1" s="669"/>
      <c r="STC1" s="669"/>
      <c r="STD1" s="669"/>
      <c r="STE1" s="669"/>
      <c r="STF1" s="669"/>
      <c r="STG1" s="669"/>
      <c r="STH1" s="669"/>
      <c r="STI1" s="670"/>
      <c r="STJ1" s="669"/>
      <c r="STK1" s="669"/>
      <c r="STL1" s="669"/>
      <c r="STM1" s="671"/>
      <c r="STN1" s="550"/>
      <c r="STO1" s="551"/>
      <c r="STP1" s="669"/>
      <c r="STQ1" s="669"/>
      <c r="STR1" s="669"/>
      <c r="STS1" s="669"/>
      <c r="STT1" s="669"/>
      <c r="STU1" s="669"/>
      <c r="STV1" s="669"/>
      <c r="STW1" s="669"/>
      <c r="STX1" s="669"/>
      <c r="STY1" s="669"/>
      <c r="STZ1" s="669"/>
      <c r="SUA1" s="669"/>
      <c r="SUB1" s="669"/>
      <c r="SUC1" s="669"/>
      <c r="SUD1" s="670"/>
      <c r="SUE1" s="669"/>
      <c r="SUF1" s="669"/>
      <c r="SUG1" s="669"/>
      <c r="SUH1" s="671"/>
      <c r="SUI1" s="550"/>
      <c r="SUJ1" s="551"/>
      <c r="SUK1" s="669"/>
      <c r="SUL1" s="669"/>
      <c r="SUM1" s="669"/>
      <c r="SUN1" s="669"/>
      <c r="SUO1" s="669"/>
      <c r="SUP1" s="669"/>
      <c r="SUQ1" s="669"/>
      <c r="SUR1" s="669"/>
      <c r="SUS1" s="669"/>
      <c r="SUT1" s="669"/>
      <c r="SUU1" s="669"/>
      <c r="SUV1" s="669"/>
      <c r="SUW1" s="669"/>
      <c r="SUX1" s="669"/>
      <c r="SUY1" s="670"/>
      <c r="SUZ1" s="669"/>
      <c r="SVA1" s="669"/>
      <c r="SVB1" s="669"/>
      <c r="SVC1" s="671"/>
      <c r="SVD1" s="550"/>
      <c r="SVE1" s="551"/>
      <c r="SVF1" s="669"/>
      <c r="SVG1" s="669"/>
      <c r="SVH1" s="669"/>
      <c r="SVI1" s="669"/>
      <c r="SVJ1" s="669"/>
      <c r="SVK1" s="669"/>
      <c r="SVL1" s="669"/>
      <c r="SVM1" s="669"/>
      <c r="SVN1" s="669"/>
      <c r="SVO1" s="669"/>
      <c r="SVP1" s="669"/>
      <c r="SVQ1" s="669"/>
      <c r="SVR1" s="669"/>
      <c r="SVS1" s="669"/>
      <c r="SVT1" s="670"/>
      <c r="SVU1" s="669"/>
      <c r="SVV1" s="669"/>
      <c r="SVW1" s="669"/>
      <c r="SVX1" s="671"/>
      <c r="SVY1" s="550"/>
      <c r="SVZ1" s="551"/>
      <c r="SWA1" s="669"/>
      <c r="SWB1" s="669"/>
      <c r="SWC1" s="669"/>
      <c r="SWD1" s="669"/>
      <c r="SWE1" s="669"/>
      <c r="SWF1" s="669"/>
      <c r="SWG1" s="669"/>
      <c r="SWH1" s="669"/>
      <c r="SWI1" s="669"/>
      <c r="SWJ1" s="669"/>
      <c r="SWK1" s="669"/>
      <c r="SWL1" s="669"/>
      <c r="SWM1" s="669"/>
      <c r="SWN1" s="669"/>
      <c r="SWO1" s="670"/>
      <c r="SWP1" s="669"/>
      <c r="SWQ1" s="669"/>
      <c r="SWR1" s="669"/>
      <c r="SWS1" s="671"/>
      <c r="SWT1" s="550"/>
      <c r="SWU1" s="551"/>
      <c r="SWV1" s="669"/>
      <c r="SWW1" s="669"/>
      <c r="SWX1" s="669"/>
      <c r="SWY1" s="669"/>
      <c r="SWZ1" s="669"/>
      <c r="SXA1" s="669"/>
      <c r="SXB1" s="669"/>
      <c r="SXC1" s="669"/>
      <c r="SXD1" s="669"/>
      <c r="SXE1" s="669"/>
      <c r="SXF1" s="669"/>
      <c r="SXG1" s="669"/>
      <c r="SXH1" s="669"/>
      <c r="SXI1" s="669"/>
      <c r="SXJ1" s="670"/>
      <c r="SXK1" s="669"/>
      <c r="SXL1" s="669"/>
      <c r="SXM1" s="669"/>
      <c r="SXN1" s="671"/>
      <c r="SXO1" s="550"/>
      <c r="SXP1" s="551"/>
      <c r="SXQ1" s="669"/>
      <c r="SXR1" s="669"/>
      <c r="SXS1" s="669"/>
      <c r="SXT1" s="669"/>
      <c r="SXU1" s="669"/>
      <c r="SXV1" s="669"/>
      <c r="SXW1" s="669"/>
      <c r="SXX1" s="669"/>
      <c r="SXY1" s="669"/>
      <c r="SXZ1" s="669"/>
      <c r="SYA1" s="669"/>
      <c r="SYB1" s="669"/>
      <c r="SYC1" s="669"/>
      <c r="SYD1" s="669"/>
      <c r="SYE1" s="670"/>
      <c r="SYF1" s="669"/>
      <c r="SYG1" s="669"/>
      <c r="SYH1" s="669"/>
      <c r="SYI1" s="671"/>
      <c r="SYJ1" s="550"/>
      <c r="SYK1" s="551"/>
      <c r="SYL1" s="669"/>
      <c r="SYM1" s="669"/>
      <c r="SYN1" s="669"/>
      <c r="SYO1" s="669"/>
      <c r="SYP1" s="669"/>
      <c r="SYQ1" s="669"/>
      <c r="SYR1" s="669"/>
      <c r="SYS1" s="669"/>
      <c r="SYT1" s="669"/>
      <c r="SYU1" s="669"/>
      <c r="SYV1" s="669"/>
      <c r="SYW1" s="669"/>
      <c r="SYX1" s="669"/>
      <c r="SYY1" s="669"/>
      <c r="SYZ1" s="670"/>
      <c r="SZA1" s="669"/>
      <c r="SZB1" s="669"/>
      <c r="SZC1" s="669"/>
      <c r="SZD1" s="671"/>
      <c r="SZE1" s="550"/>
      <c r="SZF1" s="551"/>
      <c r="SZG1" s="669"/>
      <c r="SZH1" s="669"/>
      <c r="SZI1" s="669"/>
      <c r="SZJ1" s="669"/>
      <c r="SZK1" s="669"/>
      <c r="SZL1" s="669"/>
      <c r="SZM1" s="669"/>
      <c r="SZN1" s="669"/>
      <c r="SZO1" s="669"/>
      <c r="SZP1" s="669"/>
      <c r="SZQ1" s="669"/>
      <c r="SZR1" s="669"/>
      <c r="SZS1" s="669"/>
      <c r="SZT1" s="669"/>
      <c r="SZU1" s="670"/>
      <c r="SZV1" s="669"/>
      <c r="SZW1" s="669"/>
      <c r="SZX1" s="669"/>
      <c r="SZY1" s="671"/>
      <c r="SZZ1" s="550"/>
      <c r="TAA1" s="551"/>
      <c r="TAB1" s="669"/>
      <c r="TAC1" s="669"/>
      <c r="TAD1" s="669"/>
      <c r="TAE1" s="669"/>
      <c r="TAF1" s="669"/>
      <c r="TAG1" s="669"/>
      <c r="TAH1" s="669"/>
      <c r="TAI1" s="669"/>
      <c r="TAJ1" s="669"/>
      <c r="TAK1" s="669"/>
      <c r="TAL1" s="669"/>
      <c r="TAM1" s="669"/>
      <c r="TAN1" s="669"/>
      <c r="TAO1" s="669"/>
      <c r="TAP1" s="670"/>
      <c r="TAQ1" s="669"/>
      <c r="TAR1" s="669"/>
      <c r="TAS1" s="669"/>
      <c r="TAT1" s="671"/>
      <c r="TAU1" s="550"/>
      <c r="TAV1" s="551"/>
      <c r="TAW1" s="669"/>
      <c r="TAX1" s="669"/>
      <c r="TAY1" s="669"/>
      <c r="TAZ1" s="669"/>
      <c r="TBA1" s="669"/>
      <c r="TBB1" s="669"/>
      <c r="TBC1" s="669"/>
      <c r="TBD1" s="669"/>
      <c r="TBE1" s="669"/>
      <c r="TBF1" s="669"/>
      <c r="TBG1" s="669"/>
      <c r="TBH1" s="669"/>
      <c r="TBI1" s="669"/>
      <c r="TBJ1" s="669"/>
      <c r="TBK1" s="670"/>
      <c r="TBL1" s="669"/>
      <c r="TBM1" s="669"/>
      <c r="TBN1" s="669"/>
      <c r="TBO1" s="671"/>
      <c r="TBP1" s="550"/>
      <c r="TBQ1" s="551"/>
      <c r="TBR1" s="669"/>
      <c r="TBS1" s="669"/>
      <c r="TBT1" s="669"/>
      <c r="TBU1" s="669"/>
      <c r="TBV1" s="669"/>
      <c r="TBW1" s="669"/>
      <c r="TBX1" s="669"/>
      <c r="TBY1" s="669"/>
      <c r="TBZ1" s="669"/>
      <c r="TCA1" s="669"/>
      <c r="TCB1" s="669"/>
      <c r="TCC1" s="669"/>
      <c r="TCD1" s="669"/>
      <c r="TCE1" s="669"/>
      <c r="TCF1" s="670"/>
      <c r="TCG1" s="669"/>
      <c r="TCH1" s="669"/>
      <c r="TCI1" s="669"/>
      <c r="TCJ1" s="671"/>
      <c r="TCK1" s="550"/>
      <c r="TCL1" s="551"/>
      <c r="TCM1" s="669"/>
      <c r="TCN1" s="669"/>
      <c r="TCO1" s="669"/>
      <c r="TCP1" s="669"/>
      <c r="TCQ1" s="669"/>
      <c r="TCR1" s="669"/>
      <c r="TCS1" s="669"/>
      <c r="TCT1" s="669"/>
      <c r="TCU1" s="669"/>
      <c r="TCV1" s="669"/>
      <c r="TCW1" s="669"/>
      <c r="TCX1" s="669"/>
      <c r="TCY1" s="669"/>
      <c r="TCZ1" s="669"/>
      <c r="TDA1" s="670"/>
      <c r="TDB1" s="669"/>
      <c r="TDC1" s="669"/>
      <c r="TDD1" s="669"/>
      <c r="TDE1" s="671"/>
      <c r="TDF1" s="550"/>
      <c r="TDG1" s="551"/>
      <c r="TDH1" s="669"/>
      <c r="TDI1" s="669"/>
      <c r="TDJ1" s="669"/>
      <c r="TDK1" s="669"/>
      <c r="TDL1" s="669"/>
      <c r="TDM1" s="669"/>
      <c r="TDN1" s="669"/>
      <c r="TDO1" s="669"/>
      <c r="TDP1" s="669"/>
      <c r="TDQ1" s="669"/>
      <c r="TDR1" s="669"/>
      <c r="TDS1" s="669"/>
      <c r="TDT1" s="669"/>
      <c r="TDU1" s="669"/>
      <c r="TDV1" s="670"/>
      <c r="TDW1" s="669"/>
      <c r="TDX1" s="669"/>
      <c r="TDY1" s="669"/>
      <c r="TDZ1" s="671"/>
      <c r="TEA1" s="550"/>
      <c r="TEB1" s="551"/>
      <c r="TEC1" s="669"/>
      <c r="TED1" s="669"/>
      <c r="TEE1" s="669"/>
      <c r="TEF1" s="669"/>
      <c r="TEG1" s="669"/>
      <c r="TEH1" s="669"/>
      <c r="TEI1" s="669"/>
      <c r="TEJ1" s="669"/>
      <c r="TEK1" s="669"/>
      <c r="TEL1" s="669"/>
      <c r="TEM1" s="669"/>
      <c r="TEN1" s="669"/>
      <c r="TEO1" s="669"/>
      <c r="TEP1" s="669"/>
      <c r="TEQ1" s="670"/>
      <c r="TER1" s="669"/>
      <c r="TES1" s="669"/>
      <c r="TET1" s="669"/>
      <c r="TEU1" s="671"/>
      <c r="TEV1" s="550"/>
      <c r="TEW1" s="551"/>
      <c r="TEX1" s="669"/>
      <c r="TEY1" s="669"/>
      <c r="TEZ1" s="669"/>
      <c r="TFA1" s="669"/>
      <c r="TFB1" s="669"/>
      <c r="TFC1" s="669"/>
      <c r="TFD1" s="669"/>
      <c r="TFE1" s="669"/>
      <c r="TFF1" s="669"/>
      <c r="TFG1" s="669"/>
      <c r="TFH1" s="669"/>
      <c r="TFI1" s="669"/>
      <c r="TFJ1" s="669"/>
      <c r="TFK1" s="669"/>
      <c r="TFL1" s="670"/>
      <c r="TFM1" s="669"/>
      <c r="TFN1" s="669"/>
      <c r="TFO1" s="669"/>
      <c r="TFP1" s="671"/>
      <c r="TFQ1" s="550"/>
      <c r="TFR1" s="551"/>
      <c r="TFS1" s="669"/>
      <c r="TFT1" s="669"/>
      <c r="TFU1" s="669"/>
      <c r="TFV1" s="669"/>
      <c r="TFW1" s="669"/>
      <c r="TFX1" s="669"/>
      <c r="TFY1" s="669"/>
      <c r="TFZ1" s="669"/>
      <c r="TGA1" s="669"/>
      <c r="TGB1" s="669"/>
      <c r="TGC1" s="669"/>
      <c r="TGD1" s="669"/>
      <c r="TGE1" s="669"/>
      <c r="TGF1" s="669"/>
      <c r="TGG1" s="670"/>
      <c r="TGH1" s="669"/>
      <c r="TGI1" s="669"/>
      <c r="TGJ1" s="669"/>
      <c r="TGK1" s="671"/>
      <c r="TGL1" s="550"/>
      <c r="TGM1" s="551"/>
      <c r="TGN1" s="669"/>
      <c r="TGO1" s="669"/>
      <c r="TGP1" s="669"/>
      <c r="TGQ1" s="669"/>
      <c r="TGR1" s="669"/>
      <c r="TGS1" s="669"/>
      <c r="TGT1" s="669"/>
      <c r="TGU1" s="669"/>
      <c r="TGV1" s="669"/>
      <c r="TGW1" s="669"/>
      <c r="TGX1" s="669"/>
      <c r="TGY1" s="669"/>
      <c r="TGZ1" s="669"/>
      <c r="THA1" s="669"/>
      <c r="THB1" s="670"/>
      <c r="THC1" s="669"/>
      <c r="THD1" s="669"/>
      <c r="THE1" s="669"/>
      <c r="THF1" s="671"/>
      <c r="THG1" s="550"/>
      <c r="THH1" s="551"/>
      <c r="THI1" s="669"/>
      <c r="THJ1" s="669"/>
      <c r="THK1" s="669"/>
      <c r="THL1" s="669"/>
      <c r="THM1" s="669"/>
      <c r="THN1" s="669"/>
      <c r="THO1" s="669"/>
      <c r="THP1" s="669"/>
      <c r="THQ1" s="669"/>
      <c r="THR1" s="669"/>
      <c r="THS1" s="669"/>
      <c r="THT1" s="669"/>
      <c r="THU1" s="669"/>
      <c r="THV1" s="669"/>
      <c r="THW1" s="670"/>
      <c r="THX1" s="669"/>
      <c r="THY1" s="669"/>
      <c r="THZ1" s="669"/>
      <c r="TIA1" s="671"/>
      <c r="TIB1" s="550"/>
      <c r="TIC1" s="551"/>
      <c r="TID1" s="669"/>
      <c r="TIE1" s="669"/>
      <c r="TIF1" s="669"/>
      <c r="TIG1" s="669"/>
      <c r="TIH1" s="669"/>
      <c r="TII1" s="669"/>
      <c r="TIJ1" s="669"/>
      <c r="TIK1" s="669"/>
      <c r="TIL1" s="669"/>
      <c r="TIM1" s="669"/>
      <c r="TIN1" s="669"/>
      <c r="TIO1" s="669"/>
      <c r="TIP1" s="669"/>
      <c r="TIQ1" s="669"/>
      <c r="TIR1" s="670"/>
      <c r="TIS1" s="669"/>
      <c r="TIT1" s="669"/>
      <c r="TIU1" s="669"/>
      <c r="TIV1" s="671"/>
      <c r="TIW1" s="550"/>
      <c r="TIX1" s="551"/>
      <c r="TIY1" s="669"/>
      <c r="TIZ1" s="669"/>
      <c r="TJA1" s="669"/>
      <c r="TJB1" s="669"/>
      <c r="TJC1" s="669"/>
      <c r="TJD1" s="669"/>
      <c r="TJE1" s="669"/>
      <c r="TJF1" s="669"/>
      <c r="TJG1" s="669"/>
      <c r="TJH1" s="669"/>
      <c r="TJI1" s="669"/>
      <c r="TJJ1" s="669"/>
      <c r="TJK1" s="669"/>
      <c r="TJL1" s="669"/>
      <c r="TJM1" s="670"/>
      <c r="TJN1" s="669"/>
      <c r="TJO1" s="669"/>
      <c r="TJP1" s="669"/>
      <c r="TJQ1" s="671"/>
      <c r="TJR1" s="550"/>
      <c r="TJS1" s="551"/>
      <c r="TJT1" s="669"/>
      <c r="TJU1" s="669"/>
      <c r="TJV1" s="669"/>
      <c r="TJW1" s="669"/>
      <c r="TJX1" s="669"/>
      <c r="TJY1" s="669"/>
      <c r="TJZ1" s="669"/>
      <c r="TKA1" s="669"/>
      <c r="TKB1" s="669"/>
      <c r="TKC1" s="669"/>
      <c r="TKD1" s="669"/>
      <c r="TKE1" s="669"/>
      <c r="TKF1" s="669"/>
      <c r="TKG1" s="669"/>
      <c r="TKH1" s="670"/>
      <c r="TKI1" s="669"/>
      <c r="TKJ1" s="669"/>
      <c r="TKK1" s="669"/>
      <c r="TKL1" s="671"/>
      <c r="TKM1" s="550"/>
      <c r="TKN1" s="551"/>
      <c r="TKO1" s="669"/>
      <c r="TKP1" s="669"/>
      <c r="TKQ1" s="669"/>
      <c r="TKR1" s="669"/>
      <c r="TKS1" s="669"/>
      <c r="TKT1" s="669"/>
      <c r="TKU1" s="669"/>
      <c r="TKV1" s="669"/>
      <c r="TKW1" s="669"/>
      <c r="TKX1" s="669"/>
      <c r="TKY1" s="669"/>
      <c r="TKZ1" s="669"/>
      <c r="TLA1" s="669"/>
      <c r="TLB1" s="669"/>
      <c r="TLC1" s="670"/>
      <c r="TLD1" s="669"/>
      <c r="TLE1" s="669"/>
      <c r="TLF1" s="669"/>
      <c r="TLG1" s="671"/>
      <c r="TLH1" s="550"/>
      <c r="TLI1" s="551"/>
      <c r="TLJ1" s="669"/>
      <c r="TLK1" s="669"/>
      <c r="TLL1" s="669"/>
      <c r="TLM1" s="669"/>
      <c r="TLN1" s="669"/>
      <c r="TLO1" s="669"/>
      <c r="TLP1" s="669"/>
      <c r="TLQ1" s="669"/>
      <c r="TLR1" s="669"/>
      <c r="TLS1" s="669"/>
      <c r="TLT1" s="669"/>
      <c r="TLU1" s="669"/>
      <c r="TLV1" s="669"/>
      <c r="TLW1" s="669"/>
      <c r="TLX1" s="670"/>
      <c r="TLY1" s="669"/>
      <c r="TLZ1" s="669"/>
      <c r="TMA1" s="669"/>
      <c r="TMB1" s="671"/>
      <c r="TMC1" s="550"/>
      <c r="TMD1" s="551"/>
      <c r="TME1" s="669"/>
      <c r="TMF1" s="669"/>
      <c r="TMG1" s="669"/>
      <c r="TMH1" s="669"/>
      <c r="TMI1" s="669"/>
      <c r="TMJ1" s="669"/>
      <c r="TMK1" s="669"/>
      <c r="TML1" s="669"/>
      <c r="TMM1" s="669"/>
      <c r="TMN1" s="669"/>
      <c r="TMO1" s="669"/>
      <c r="TMP1" s="669"/>
      <c r="TMQ1" s="669"/>
      <c r="TMR1" s="669"/>
      <c r="TMS1" s="670"/>
      <c r="TMT1" s="669"/>
      <c r="TMU1" s="669"/>
      <c r="TMV1" s="669"/>
      <c r="TMW1" s="671"/>
      <c r="TMX1" s="550"/>
      <c r="TMY1" s="551"/>
      <c r="TMZ1" s="669"/>
      <c r="TNA1" s="669"/>
      <c r="TNB1" s="669"/>
      <c r="TNC1" s="669"/>
      <c r="TND1" s="669"/>
      <c r="TNE1" s="669"/>
      <c r="TNF1" s="669"/>
      <c r="TNG1" s="669"/>
      <c r="TNH1" s="669"/>
      <c r="TNI1" s="669"/>
      <c r="TNJ1" s="669"/>
      <c r="TNK1" s="669"/>
      <c r="TNL1" s="669"/>
      <c r="TNM1" s="669"/>
      <c r="TNN1" s="670"/>
      <c r="TNO1" s="669"/>
      <c r="TNP1" s="669"/>
      <c r="TNQ1" s="669"/>
      <c r="TNR1" s="671"/>
      <c r="TNS1" s="550"/>
      <c r="TNT1" s="551"/>
      <c r="TNU1" s="669"/>
      <c r="TNV1" s="669"/>
      <c r="TNW1" s="669"/>
      <c r="TNX1" s="669"/>
      <c r="TNY1" s="669"/>
      <c r="TNZ1" s="669"/>
      <c r="TOA1" s="669"/>
      <c r="TOB1" s="669"/>
      <c r="TOC1" s="669"/>
      <c r="TOD1" s="669"/>
      <c r="TOE1" s="669"/>
      <c r="TOF1" s="669"/>
      <c r="TOG1" s="669"/>
      <c r="TOH1" s="669"/>
      <c r="TOI1" s="670"/>
      <c r="TOJ1" s="669"/>
      <c r="TOK1" s="669"/>
      <c r="TOL1" s="669"/>
      <c r="TOM1" s="671"/>
      <c r="TON1" s="550"/>
      <c r="TOO1" s="551"/>
      <c r="TOP1" s="669"/>
      <c r="TOQ1" s="669"/>
      <c r="TOR1" s="669"/>
      <c r="TOS1" s="669"/>
      <c r="TOT1" s="669"/>
      <c r="TOU1" s="669"/>
      <c r="TOV1" s="669"/>
      <c r="TOW1" s="669"/>
      <c r="TOX1" s="669"/>
      <c r="TOY1" s="669"/>
      <c r="TOZ1" s="669"/>
      <c r="TPA1" s="669"/>
      <c r="TPB1" s="669"/>
      <c r="TPC1" s="669"/>
      <c r="TPD1" s="670"/>
      <c r="TPE1" s="669"/>
      <c r="TPF1" s="669"/>
      <c r="TPG1" s="669"/>
      <c r="TPH1" s="671"/>
      <c r="TPI1" s="550"/>
      <c r="TPJ1" s="551"/>
      <c r="TPK1" s="669"/>
      <c r="TPL1" s="669"/>
      <c r="TPM1" s="669"/>
      <c r="TPN1" s="669"/>
      <c r="TPO1" s="669"/>
      <c r="TPP1" s="669"/>
      <c r="TPQ1" s="669"/>
      <c r="TPR1" s="669"/>
      <c r="TPS1" s="669"/>
      <c r="TPT1" s="669"/>
      <c r="TPU1" s="669"/>
      <c r="TPV1" s="669"/>
      <c r="TPW1" s="669"/>
      <c r="TPX1" s="669"/>
      <c r="TPY1" s="670"/>
      <c r="TPZ1" s="669"/>
      <c r="TQA1" s="669"/>
      <c r="TQB1" s="669"/>
      <c r="TQC1" s="671"/>
      <c r="TQD1" s="550"/>
      <c r="TQE1" s="551"/>
      <c r="TQF1" s="669"/>
      <c r="TQG1" s="669"/>
      <c r="TQH1" s="669"/>
      <c r="TQI1" s="669"/>
      <c r="TQJ1" s="669"/>
      <c r="TQK1" s="669"/>
      <c r="TQL1" s="669"/>
      <c r="TQM1" s="669"/>
      <c r="TQN1" s="669"/>
      <c r="TQO1" s="669"/>
      <c r="TQP1" s="669"/>
      <c r="TQQ1" s="669"/>
      <c r="TQR1" s="669"/>
      <c r="TQS1" s="669"/>
      <c r="TQT1" s="670"/>
      <c r="TQU1" s="669"/>
      <c r="TQV1" s="669"/>
      <c r="TQW1" s="669"/>
      <c r="TQX1" s="671"/>
      <c r="TQY1" s="550"/>
      <c r="TQZ1" s="551"/>
      <c r="TRA1" s="669"/>
      <c r="TRB1" s="669"/>
      <c r="TRC1" s="669"/>
      <c r="TRD1" s="669"/>
      <c r="TRE1" s="669"/>
      <c r="TRF1" s="669"/>
      <c r="TRG1" s="669"/>
      <c r="TRH1" s="669"/>
      <c r="TRI1" s="669"/>
      <c r="TRJ1" s="669"/>
      <c r="TRK1" s="669"/>
      <c r="TRL1" s="669"/>
      <c r="TRM1" s="669"/>
      <c r="TRN1" s="669"/>
      <c r="TRO1" s="670"/>
      <c r="TRP1" s="669"/>
      <c r="TRQ1" s="669"/>
      <c r="TRR1" s="669"/>
      <c r="TRS1" s="671"/>
      <c r="TRT1" s="550"/>
      <c r="TRU1" s="551"/>
      <c r="TRV1" s="669"/>
      <c r="TRW1" s="669"/>
      <c r="TRX1" s="669"/>
      <c r="TRY1" s="669"/>
      <c r="TRZ1" s="669"/>
      <c r="TSA1" s="669"/>
      <c r="TSB1" s="669"/>
      <c r="TSC1" s="669"/>
      <c r="TSD1" s="669"/>
      <c r="TSE1" s="669"/>
      <c r="TSF1" s="669"/>
      <c r="TSG1" s="669"/>
      <c r="TSH1" s="669"/>
      <c r="TSI1" s="669"/>
      <c r="TSJ1" s="670"/>
      <c r="TSK1" s="669"/>
      <c r="TSL1" s="669"/>
      <c r="TSM1" s="669"/>
      <c r="TSN1" s="671"/>
      <c r="TSO1" s="550"/>
      <c r="TSP1" s="551"/>
      <c r="TSQ1" s="669"/>
      <c r="TSR1" s="669"/>
      <c r="TSS1" s="669"/>
      <c r="TST1" s="669"/>
      <c r="TSU1" s="669"/>
      <c r="TSV1" s="669"/>
      <c r="TSW1" s="669"/>
      <c r="TSX1" s="669"/>
      <c r="TSY1" s="669"/>
      <c r="TSZ1" s="669"/>
      <c r="TTA1" s="669"/>
      <c r="TTB1" s="669"/>
      <c r="TTC1" s="669"/>
      <c r="TTD1" s="669"/>
      <c r="TTE1" s="670"/>
      <c r="TTF1" s="669"/>
      <c r="TTG1" s="669"/>
      <c r="TTH1" s="669"/>
      <c r="TTI1" s="671"/>
      <c r="TTJ1" s="550"/>
      <c r="TTK1" s="551"/>
      <c r="TTL1" s="669"/>
      <c r="TTM1" s="669"/>
      <c r="TTN1" s="669"/>
      <c r="TTO1" s="669"/>
      <c r="TTP1" s="669"/>
      <c r="TTQ1" s="669"/>
      <c r="TTR1" s="669"/>
      <c r="TTS1" s="669"/>
      <c r="TTT1" s="669"/>
      <c r="TTU1" s="669"/>
      <c r="TTV1" s="669"/>
      <c r="TTW1" s="669"/>
      <c r="TTX1" s="669"/>
      <c r="TTY1" s="669"/>
      <c r="TTZ1" s="670"/>
      <c r="TUA1" s="669"/>
      <c r="TUB1" s="669"/>
      <c r="TUC1" s="669"/>
      <c r="TUD1" s="671"/>
      <c r="TUE1" s="550"/>
      <c r="TUF1" s="551"/>
      <c r="TUG1" s="669"/>
      <c r="TUH1" s="669"/>
      <c r="TUI1" s="669"/>
      <c r="TUJ1" s="669"/>
      <c r="TUK1" s="669"/>
      <c r="TUL1" s="669"/>
      <c r="TUM1" s="669"/>
      <c r="TUN1" s="669"/>
      <c r="TUO1" s="669"/>
      <c r="TUP1" s="669"/>
      <c r="TUQ1" s="669"/>
      <c r="TUR1" s="669"/>
      <c r="TUS1" s="669"/>
      <c r="TUT1" s="669"/>
      <c r="TUU1" s="670"/>
      <c r="TUV1" s="669"/>
      <c r="TUW1" s="669"/>
      <c r="TUX1" s="669"/>
      <c r="TUY1" s="671"/>
      <c r="TUZ1" s="550"/>
      <c r="TVA1" s="551"/>
      <c r="TVB1" s="669"/>
      <c r="TVC1" s="669"/>
      <c r="TVD1" s="669"/>
      <c r="TVE1" s="669"/>
      <c r="TVF1" s="669"/>
      <c r="TVG1" s="669"/>
      <c r="TVH1" s="669"/>
      <c r="TVI1" s="669"/>
      <c r="TVJ1" s="669"/>
      <c r="TVK1" s="669"/>
      <c r="TVL1" s="669"/>
      <c r="TVM1" s="669"/>
      <c r="TVN1" s="669"/>
      <c r="TVO1" s="669"/>
      <c r="TVP1" s="670"/>
      <c r="TVQ1" s="669"/>
      <c r="TVR1" s="669"/>
      <c r="TVS1" s="669"/>
      <c r="TVT1" s="671"/>
      <c r="TVU1" s="550"/>
      <c r="TVV1" s="551"/>
      <c r="TVW1" s="669"/>
      <c r="TVX1" s="669"/>
      <c r="TVY1" s="669"/>
      <c r="TVZ1" s="669"/>
      <c r="TWA1" s="669"/>
      <c r="TWB1" s="669"/>
      <c r="TWC1" s="669"/>
      <c r="TWD1" s="669"/>
      <c r="TWE1" s="669"/>
      <c r="TWF1" s="669"/>
      <c r="TWG1" s="669"/>
      <c r="TWH1" s="669"/>
      <c r="TWI1" s="669"/>
      <c r="TWJ1" s="669"/>
      <c r="TWK1" s="670"/>
      <c r="TWL1" s="669"/>
      <c r="TWM1" s="669"/>
      <c r="TWN1" s="669"/>
      <c r="TWO1" s="671"/>
      <c r="TWP1" s="550"/>
      <c r="TWQ1" s="551"/>
      <c r="TWR1" s="669"/>
      <c r="TWS1" s="669"/>
      <c r="TWT1" s="669"/>
      <c r="TWU1" s="669"/>
      <c r="TWV1" s="669"/>
      <c r="TWW1" s="669"/>
      <c r="TWX1" s="669"/>
      <c r="TWY1" s="669"/>
      <c r="TWZ1" s="669"/>
      <c r="TXA1" s="669"/>
      <c r="TXB1" s="669"/>
      <c r="TXC1" s="669"/>
      <c r="TXD1" s="669"/>
      <c r="TXE1" s="669"/>
      <c r="TXF1" s="670"/>
      <c r="TXG1" s="669"/>
      <c r="TXH1" s="669"/>
      <c r="TXI1" s="669"/>
      <c r="TXJ1" s="671"/>
      <c r="TXK1" s="550"/>
      <c r="TXL1" s="551"/>
      <c r="TXM1" s="669"/>
      <c r="TXN1" s="669"/>
      <c r="TXO1" s="669"/>
      <c r="TXP1" s="669"/>
      <c r="TXQ1" s="669"/>
      <c r="TXR1" s="669"/>
      <c r="TXS1" s="669"/>
      <c r="TXT1" s="669"/>
      <c r="TXU1" s="669"/>
      <c r="TXV1" s="669"/>
      <c r="TXW1" s="669"/>
      <c r="TXX1" s="669"/>
      <c r="TXY1" s="669"/>
      <c r="TXZ1" s="669"/>
      <c r="TYA1" s="670"/>
      <c r="TYB1" s="669"/>
      <c r="TYC1" s="669"/>
      <c r="TYD1" s="669"/>
      <c r="TYE1" s="671"/>
      <c r="TYF1" s="550"/>
      <c r="TYG1" s="551"/>
      <c r="TYH1" s="669"/>
      <c r="TYI1" s="669"/>
      <c r="TYJ1" s="669"/>
      <c r="TYK1" s="669"/>
      <c r="TYL1" s="669"/>
      <c r="TYM1" s="669"/>
      <c r="TYN1" s="669"/>
      <c r="TYO1" s="669"/>
      <c r="TYP1" s="669"/>
      <c r="TYQ1" s="669"/>
      <c r="TYR1" s="669"/>
      <c r="TYS1" s="669"/>
      <c r="TYT1" s="669"/>
      <c r="TYU1" s="669"/>
      <c r="TYV1" s="670"/>
      <c r="TYW1" s="669"/>
      <c r="TYX1" s="669"/>
      <c r="TYY1" s="669"/>
      <c r="TYZ1" s="671"/>
      <c r="TZA1" s="550"/>
      <c r="TZB1" s="551"/>
      <c r="TZC1" s="669"/>
      <c r="TZD1" s="669"/>
      <c r="TZE1" s="669"/>
      <c r="TZF1" s="669"/>
      <c r="TZG1" s="669"/>
      <c r="TZH1" s="669"/>
      <c r="TZI1" s="669"/>
      <c r="TZJ1" s="669"/>
      <c r="TZK1" s="669"/>
      <c r="TZL1" s="669"/>
      <c r="TZM1" s="669"/>
      <c r="TZN1" s="669"/>
      <c r="TZO1" s="669"/>
      <c r="TZP1" s="669"/>
      <c r="TZQ1" s="670"/>
      <c r="TZR1" s="669"/>
      <c r="TZS1" s="669"/>
      <c r="TZT1" s="669"/>
      <c r="TZU1" s="671"/>
      <c r="TZV1" s="550"/>
      <c r="TZW1" s="551"/>
      <c r="TZX1" s="669"/>
      <c r="TZY1" s="669"/>
      <c r="TZZ1" s="669"/>
      <c r="UAA1" s="669"/>
      <c r="UAB1" s="669"/>
      <c r="UAC1" s="669"/>
      <c r="UAD1" s="669"/>
      <c r="UAE1" s="669"/>
      <c r="UAF1" s="669"/>
      <c r="UAG1" s="669"/>
      <c r="UAH1" s="669"/>
      <c r="UAI1" s="669"/>
      <c r="UAJ1" s="669"/>
      <c r="UAK1" s="669"/>
      <c r="UAL1" s="670"/>
      <c r="UAM1" s="669"/>
      <c r="UAN1" s="669"/>
      <c r="UAO1" s="669"/>
      <c r="UAP1" s="671"/>
      <c r="UAQ1" s="550"/>
      <c r="UAR1" s="551"/>
      <c r="UAS1" s="669"/>
      <c r="UAT1" s="669"/>
      <c r="UAU1" s="669"/>
      <c r="UAV1" s="669"/>
      <c r="UAW1" s="669"/>
      <c r="UAX1" s="669"/>
      <c r="UAY1" s="669"/>
      <c r="UAZ1" s="669"/>
      <c r="UBA1" s="669"/>
      <c r="UBB1" s="669"/>
      <c r="UBC1" s="669"/>
      <c r="UBD1" s="669"/>
      <c r="UBE1" s="669"/>
      <c r="UBF1" s="669"/>
      <c r="UBG1" s="670"/>
      <c r="UBH1" s="669"/>
      <c r="UBI1" s="669"/>
      <c r="UBJ1" s="669"/>
      <c r="UBK1" s="671"/>
      <c r="UBL1" s="550"/>
      <c r="UBM1" s="551"/>
      <c r="UBN1" s="669"/>
      <c r="UBO1" s="669"/>
      <c r="UBP1" s="669"/>
      <c r="UBQ1" s="669"/>
      <c r="UBR1" s="669"/>
      <c r="UBS1" s="669"/>
      <c r="UBT1" s="669"/>
      <c r="UBU1" s="669"/>
      <c r="UBV1" s="669"/>
      <c r="UBW1" s="669"/>
      <c r="UBX1" s="669"/>
      <c r="UBY1" s="669"/>
      <c r="UBZ1" s="669"/>
      <c r="UCA1" s="669"/>
      <c r="UCB1" s="670"/>
      <c r="UCC1" s="669"/>
      <c r="UCD1" s="669"/>
      <c r="UCE1" s="669"/>
      <c r="UCF1" s="671"/>
      <c r="UCG1" s="550"/>
      <c r="UCH1" s="551"/>
      <c r="UCI1" s="669"/>
      <c r="UCJ1" s="669"/>
      <c r="UCK1" s="669"/>
      <c r="UCL1" s="669"/>
      <c r="UCM1" s="669"/>
      <c r="UCN1" s="669"/>
      <c r="UCO1" s="669"/>
      <c r="UCP1" s="669"/>
      <c r="UCQ1" s="669"/>
      <c r="UCR1" s="669"/>
      <c r="UCS1" s="669"/>
      <c r="UCT1" s="669"/>
      <c r="UCU1" s="669"/>
      <c r="UCV1" s="669"/>
      <c r="UCW1" s="670"/>
      <c r="UCX1" s="669"/>
      <c r="UCY1" s="669"/>
      <c r="UCZ1" s="669"/>
      <c r="UDA1" s="671"/>
      <c r="UDB1" s="550"/>
      <c r="UDC1" s="551"/>
      <c r="UDD1" s="669"/>
      <c r="UDE1" s="669"/>
      <c r="UDF1" s="669"/>
      <c r="UDG1" s="669"/>
      <c r="UDH1" s="669"/>
      <c r="UDI1" s="669"/>
      <c r="UDJ1" s="669"/>
      <c r="UDK1" s="669"/>
      <c r="UDL1" s="669"/>
      <c r="UDM1" s="669"/>
      <c r="UDN1" s="669"/>
      <c r="UDO1" s="669"/>
      <c r="UDP1" s="669"/>
      <c r="UDQ1" s="669"/>
      <c r="UDR1" s="670"/>
      <c r="UDS1" s="669"/>
      <c r="UDT1" s="669"/>
      <c r="UDU1" s="669"/>
      <c r="UDV1" s="671"/>
      <c r="UDW1" s="550"/>
      <c r="UDX1" s="551"/>
      <c r="UDY1" s="669"/>
      <c r="UDZ1" s="669"/>
      <c r="UEA1" s="669"/>
      <c r="UEB1" s="669"/>
      <c r="UEC1" s="669"/>
      <c r="UED1" s="669"/>
      <c r="UEE1" s="669"/>
      <c r="UEF1" s="669"/>
      <c r="UEG1" s="669"/>
      <c r="UEH1" s="669"/>
      <c r="UEI1" s="669"/>
      <c r="UEJ1" s="669"/>
      <c r="UEK1" s="669"/>
      <c r="UEL1" s="669"/>
      <c r="UEM1" s="670"/>
      <c r="UEN1" s="669"/>
      <c r="UEO1" s="669"/>
      <c r="UEP1" s="669"/>
      <c r="UEQ1" s="671"/>
      <c r="UER1" s="550"/>
      <c r="UES1" s="551"/>
      <c r="UET1" s="669"/>
      <c r="UEU1" s="669"/>
      <c r="UEV1" s="669"/>
      <c r="UEW1" s="669"/>
      <c r="UEX1" s="669"/>
      <c r="UEY1" s="669"/>
      <c r="UEZ1" s="669"/>
      <c r="UFA1" s="669"/>
      <c r="UFB1" s="669"/>
      <c r="UFC1" s="669"/>
      <c r="UFD1" s="669"/>
      <c r="UFE1" s="669"/>
      <c r="UFF1" s="669"/>
      <c r="UFG1" s="669"/>
      <c r="UFH1" s="670"/>
      <c r="UFI1" s="669"/>
      <c r="UFJ1" s="669"/>
      <c r="UFK1" s="669"/>
      <c r="UFL1" s="671"/>
      <c r="UFM1" s="550"/>
      <c r="UFN1" s="551"/>
      <c r="UFO1" s="669"/>
      <c r="UFP1" s="669"/>
      <c r="UFQ1" s="669"/>
      <c r="UFR1" s="669"/>
      <c r="UFS1" s="669"/>
      <c r="UFT1" s="669"/>
      <c r="UFU1" s="669"/>
      <c r="UFV1" s="669"/>
      <c r="UFW1" s="669"/>
      <c r="UFX1" s="669"/>
      <c r="UFY1" s="669"/>
      <c r="UFZ1" s="669"/>
      <c r="UGA1" s="669"/>
      <c r="UGB1" s="669"/>
      <c r="UGC1" s="670"/>
      <c r="UGD1" s="669"/>
      <c r="UGE1" s="669"/>
      <c r="UGF1" s="669"/>
      <c r="UGG1" s="671"/>
      <c r="UGH1" s="550"/>
      <c r="UGI1" s="551"/>
      <c r="UGJ1" s="669"/>
      <c r="UGK1" s="669"/>
      <c r="UGL1" s="669"/>
      <c r="UGM1" s="669"/>
      <c r="UGN1" s="669"/>
      <c r="UGO1" s="669"/>
      <c r="UGP1" s="669"/>
      <c r="UGQ1" s="669"/>
      <c r="UGR1" s="669"/>
      <c r="UGS1" s="669"/>
      <c r="UGT1" s="669"/>
      <c r="UGU1" s="669"/>
      <c r="UGV1" s="669"/>
      <c r="UGW1" s="669"/>
      <c r="UGX1" s="670"/>
      <c r="UGY1" s="669"/>
      <c r="UGZ1" s="669"/>
      <c r="UHA1" s="669"/>
      <c r="UHB1" s="671"/>
      <c r="UHC1" s="550"/>
      <c r="UHD1" s="551"/>
      <c r="UHE1" s="669"/>
      <c r="UHF1" s="669"/>
      <c r="UHG1" s="669"/>
      <c r="UHH1" s="669"/>
      <c r="UHI1" s="669"/>
      <c r="UHJ1" s="669"/>
      <c r="UHK1" s="669"/>
      <c r="UHL1" s="669"/>
      <c r="UHM1" s="669"/>
      <c r="UHN1" s="669"/>
      <c r="UHO1" s="669"/>
      <c r="UHP1" s="669"/>
      <c r="UHQ1" s="669"/>
      <c r="UHR1" s="669"/>
      <c r="UHS1" s="670"/>
      <c r="UHT1" s="669"/>
      <c r="UHU1" s="669"/>
      <c r="UHV1" s="669"/>
      <c r="UHW1" s="671"/>
      <c r="UHX1" s="550"/>
      <c r="UHY1" s="551"/>
      <c r="UHZ1" s="669"/>
      <c r="UIA1" s="669"/>
      <c r="UIB1" s="669"/>
      <c r="UIC1" s="669"/>
      <c r="UID1" s="669"/>
      <c r="UIE1" s="669"/>
      <c r="UIF1" s="669"/>
      <c r="UIG1" s="669"/>
      <c r="UIH1" s="669"/>
      <c r="UII1" s="669"/>
      <c r="UIJ1" s="669"/>
      <c r="UIK1" s="669"/>
      <c r="UIL1" s="669"/>
      <c r="UIM1" s="669"/>
      <c r="UIN1" s="670"/>
      <c r="UIO1" s="669"/>
      <c r="UIP1" s="669"/>
      <c r="UIQ1" s="669"/>
      <c r="UIR1" s="671"/>
      <c r="UIS1" s="550"/>
      <c r="UIT1" s="551"/>
      <c r="UIU1" s="669"/>
      <c r="UIV1" s="669"/>
      <c r="UIW1" s="669"/>
      <c r="UIX1" s="669"/>
      <c r="UIY1" s="669"/>
      <c r="UIZ1" s="669"/>
      <c r="UJA1" s="669"/>
      <c r="UJB1" s="669"/>
      <c r="UJC1" s="669"/>
      <c r="UJD1" s="669"/>
      <c r="UJE1" s="669"/>
      <c r="UJF1" s="669"/>
      <c r="UJG1" s="669"/>
      <c r="UJH1" s="669"/>
      <c r="UJI1" s="670"/>
      <c r="UJJ1" s="669"/>
      <c r="UJK1" s="669"/>
      <c r="UJL1" s="669"/>
      <c r="UJM1" s="671"/>
      <c r="UJN1" s="550"/>
      <c r="UJO1" s="551"/>
      <c r="UJP1" s="669"/>
      <c r="UJQ1" s="669"/>
      <c r="UJR1" s="669"/>
      <c r="UJS1" s="669"/>
      <c r="UJT1" s="669"/>
      <c r="UJU1" s="669"/>
      <c r="UJV1" s="669"/>
      <c r="UJW1" s="669"/>
      <c r="UJX1" s="669"/>
      <c r="UJY1" s="669"/>
      <c r="UJZ1" s="669"/>
      <c r="UKA1" s="669"/>
      <c r="UKB1" s="669"/>
      <c r="UKC1" s="669"/>
      <c r="UKD1" s="670"/>
      <c r="UKE1" s="669"/>
      <c r="UKF1" s="669"/>
      <c r="UKG1" s="669"/>
      <c r="UKH1" s="671"/>
      <c r="UKI1" s="550"/>
      <c r="UKJ1" s="551"/>
      <c r="UKK1" s="669"/>
      <c r="UKL1" s="669"/>
      <c r="UKM1" s="669"/>
      <c r="UKN1" s="669"/>
      <c r="UKO1" s="669"/>
      <c r="UKP1" s="669"/>
      <c r="UKQ1" s="669"/>
      <c r="UKR1" s="669"/>
      <c r="UKS1" s="669"/>
      <c r="UKT1" s="669"/>
      <c r="UKU1" s="669"/>
      <c r="UKV1" s="669"/>
      <c r="UKW1" s="669"/>
      <c r="UKX1" s="669"/>
      <c r="UKY1" s="670"/>
      <c r="UKZ1" s="669"/>
      <c r="ULA1" s="669"/>
      <c r="ULB1" s="669"/>
      <c r="ULC1" s="671"/>
      <c r="ULD1" s="550"/>
      <c r="ULE1" s="551"/>
      <c r="ULF1" s="669"/>
      <c r="ULG1" s="669"/>
      <c r="ULH1" s="669"/>
      <c r="ULI1" s="669"/>
      <c r="ULJ1" s="669"/>
      <c r="ULK1" s="669"/>
      <c r="ULL1" s="669"/>
      <c r="ULM1" s="669"/>
      <c r="ULN1" s="669"/>
      <c r="ULO1" s="669"/>
      <c r="ULP1" s="669"/>
      <c r="ULQ1" s="669"/>
      <c r="ULR1" s="669"/>
      <c r="ULS1" s="669"/>
      <c r="ULT1" s="670"/>
      <c r="ULU1" s="669"/>
      <c r="ULV1" s="669"/>
      <c r="ULW1" s="669"/>
      <c r="ULX1" s="671"/>
      <c r="ULY1" s="550"/>
      <c r="ULZ1" s="551"/>
      <c r="UMA1" s="669"/>
      <c r="UMB1" s="669"/>
      <c r="UMC1" s="669"/>
      <c r="UMD1" s="669"/>
      <c r="UME1" s="669"/>
      <c r="UMF1" s="669"/>
      <c r="UMG1" s="669"/>
      <c r="UMH1" s="669"/>
      <c r="UMI1" s="669"/>
      <c r="UMJ1" s="669"/>
      <c r="UMK1" s="669"/>
      <c r="UML1" s="669"/>
      <c r="UMM1" s="669"/>
      <c r="UMN1" s="669"/>
      <c r="UMO1" s="670"/>
      <c r="UMP1" s="669"/>
      <c r="UMQ1" s="669"/>
      <c r="UMR1" s="669"/>
      <c r="UMS1" s="671"/>
      <c r="UMT1" s="550"/>
      <c r="UMU1" s="551"/>
      <c r="UMV1" s="669"/>
      <c r="UMW1" s="669"/>
      <c r="UMX1" s="669"/>
      <c r="UMY1" s="669"/>
      <c r="UMZ1" s="669"/>
      <c r="UNA1" s="669"/>
      <c r="UNB1" s="669"/>
      <c r="UNC1" s="669"/>
      <c r="UND1" s="669"/>
      <c r="UNE1" s="669"/>
      <c r="UNF1" s="669"/>
      <c r="UNG1" s="669"/>
      <c r="UNH1" s="669"/>
      <c r="UNI1" s="669"/>
      <c r="UNJ1" s="670"/>
      <c r="UNK1" s="669"/>
      <c r="UNL1" s="669"/>
      <c r="UNM1" s="669"/>
      <c r="UNN1" s="671"/>
      <c r="UNO1" s="550"/>
      <c r="UNP1" s="551"/>
      <c r="UNQ1" s="669"/>
      <c r="UNR1" s="669"/>
      <c r="UNS1" s="669"/>
      <c r="UNT1" s="669"/>
      <c r="UNU1" s="669"/>
      <c r="UNV1" s="669"/>
      <c r="UNW1" s="669"/>
      <c r="UNX1" s="669"/>
      <c r="UNY1" s="669"/>
      <c r="UNZ1" s="669"/>
      <c r="UOA1" s="669"/>
      <c r="UOB1" s="669"/>
      <c r="UOC1" s="669"/>
      <c r="UOD1" s="669"/>
      <c r="UOE1" s="670"/>
      <c r="UOF1" s="669"/>
      <c r="UOG1" s="669"/>
      <c r="UOH1" s="669"/>
      <c r="UOI1" s="671"/>
      <c r="UOJ1" s="550"/>
      <c r="UOK1" s="551"/>
      <c r="UOL1" s="669"/>
      <c r="UOM1" s="669"/>
      <c r="UON1" s="669"/>
      <c r="UOO1" s="669"/>
      <c r="UOP1" s="669"/>
      <c r="UOQ1" s="669"/>
      <c r="UOR1" s="669"/>
      <c r="UOS1" s="669"/>
      <c r="UOT1" s="669"/>
      <c r="UOU1" s="669"/>
      <c r="UOV1" s="669"/>
      <c r="UOW1" s="669"/>
      <c r="UOX1" s="669"/>
      <c r="UOY1" s="669"/>
      <c r="UOZ1" s="670"/>
      <c r="UPA1" s="669"/>
      <c r="UPB1" s="669"/>
      <c r="UPC1" s="669"/>
      <c r="UPD1" s="671"/>
      <c r="UPE1" s="550"/>
      <c r="UPF1" s="551"/>
      <c r="UPG1" s="669"/>
      <c r="UPH1" s="669"/>
      <c r="UPI1" s="669"/>
      <c r="UPJ1" s="669"/>
      <c r="UPK1" s="669"/>
      <c r="UPL1" s="669"/>
      <c r="UPM1" s="669"/>
      <c r="UPN1" s="669"/>
      <c r="UPO1" s="669"/>
      <c r="UPP1" s="669"/>
      <c r="UPQ1" s="669"/>
      <c r="UPR1" s="669"/>
      <c r="UPS1" s="669"/>
      <c r="UPT1" s="669"/>
      <c r="UPU1" s="670"/>
      <c r="UPV1" s="669"/>
      <c r="UPW1" s="669"/>
      <c r="UPX1" s="669"/>
      <c r="UPY1" s="671"/>
      <c r="UPZ1" s="550"/>
      <c r="UQA1" s="551"/>
      <c r="UQB1" s="669"/>
      <c r="UQC1" s="669"/>
      <c r="UQD1" s="669"/>
      <c r="UQE1" s="669"/>
      <c r="UQF1" s="669"/>
      <c r="UQG1" s="669"/>
      <c r="UQH1" s="669"/>
      <c r="UQI1" s="669"/>
      <c r="UQJ1" s="669"/>
      <c r="UQK1" s="669"/>
      <c r="UQL1" s="669"/>
      <c r="UQM1" s="669"/>
      <c r="UQN1" s="669"/>
      <c r="UQO1" s="669"/>
      <c r="UQP1" s="670"/>
      <c r="UQQ1" s="669"/>
      <c r="UQR1" s="669"/>
      <c r="UQS1" s="669"/>
      <c r="UQT1" s="671"/>
      <c r="UQU1" s="550"/>
      <c r="UQV1" s="551"/>
      <c r="UQW1" s="669"/>
      <c r="UQX1" s="669"/>
      <c r="UQY1" s="669"/>
      <c r="UQZ1" s="669"/>
      <c r="URA1" s="669"/>
      <c r="URB1" s="669"/>
      <c r="URC1" s="669"/>
      <c r="URD1" s="669"/>
      <c r="URE1" s="669"/>
      <c r="URF1" s="669"/>
      <c r="URG1" s="669"/>
      <c r="URH1" s="669"/>
      <c r="URI1" s="669"/>
      <c r="URJ1" s="669"/>
      <c r="URK1" s="670"/>
      <c r="URL1" s="669"/>
      <c r="URM1" s="669"/>
      <c r="URN1" s="669"/>
      <c r="URO1" s="671"/>
      <c r="URP1" s="550"/>
      <c r="URQ1" s="551"/>
      <c r="URR1" s="669"/>
      <c r="URS1" s="669"/>
      <c r="URT1" s="669"/>
      <c r="URU1" s="669"/>
      <c r="URV1" s="669"/>
      <c r="URW1" s="669"/>
      <c r="URX1" s="669"/>
      <c r="URY1" s="669"/>
      <c r="URZ1" s="669"/>
      <c r="USA1" s="669"/>
      <c r="USB1" s="669"/>
      <c r="USC1" s="669"/>
      <c r="USD1" s="669"/>
      <c r="USE1" s="669"/>
      <c r="USF1" s="670"/>
      <c r="USG1" s="669"/>
      <c r="USH1" s="669"/>
      <c r="USI1" s="669"/>
      <c r="USJ1" s="671"/>
      <c r="USK1" s="550"/>
      <c r="USL1" s="551"/>
      <c r="USM1" s="669"/>
      <c r="USN1" s="669"/>
      <c r="USO1" s="669"/>
      <c r="USP1" s="669"/>
      <c r="USQ1" s="669"/>
      <c r="USR1" s="669"/>
      <c r="USS1" s="669"/>
      <c r="UST1" s="669"/>
      <c r="USU1" s="669"/>
      <c r="USV1" s="669"/>
      <c r="USW1" s="669"/>
      <c r="USX1" s="669"/>
      <c r="USY1" s="669"/>
      <c r="USZ1" s="669"/>
      <c r="UTA1" s="670"/>
      <c r="UTB1" s="669"/>
      <c r="UTC1" s="669"/>
      <c r="UTD1" s="669"/>
      <c r="UTE1" s="671"/>
      <c r="UTF1" s="550"/>
      <c r="UTG1" s="551"/>
      <c r="UTH1" s="669"/>
      <c r="UTI1" s="669"/>
      <c r="UTJ1" s="669"/>
      <c r="UTK1" s="669"/>
      <c r="UTL1" s="669"/>
      <c r="UTM1" s="669"/>
      <c r="UTN1" s="669"/>
      <c r="UTO1" s="669"/>
      <c r="UTP1" s="669"/>
      <c r="UTQ1" s="669"/>
      <c r="UTR1" s="669"/>
      <c r="UTS1" s="669"/>
      <c r="UTT1" s="669"/>
      <c r="UTU1" s="669"/>
      <c r="UTV1" s="670"/>
      <c r="UTW1" s="669"/>
      <c r="UTX1" s="669"/>
      <c r="UTY1" s="669"/>
      <c r="UTZ1" s="671"/>
      <c r="UUA1" s="550"/>
      <c r="UUB1" s="551"/>
      <c r="UUC1" s="669"/>
      <c r="UUD1" s="669"/>
      <c r="UUE1" s="669"/>
      <c r="UUF1" s="669"/>
      <c r="UUG1" s="669"/>
      <c r="UUH1" s="669"/>
      <c r="UUI1" s="669"/>
      <c r="UUJ1" s="669"/>
      <c r="UUK1" s="669"/>
      <c r="UUL1" s="669"/>
      <c r="UUM1" s="669"/>
      <c r="UUN1" s="669"/>
      <c r="UUO1" s="669"/>
      <c r="UUP1" s="669"/>
      <c r="UUQ1" s="670"/>
      <c r="UUR1" s="669"/>
      <c r="UUS1" s="669"/>
      <c r="UUT1" s="669"/>
      <c r="UUU1" s="671"/>
      <c r="UUV1" s="550"/>
      <c r="UUW1" s="551"/>
      <c r="UUX1" s="669"/>
      <c r="UUY1" s="669"/>
      <c r="UUZ1" s="669"/>
      <c r="UVA1" s="669"/>
      <c r="UVB1" s="669"/>
      <c r="UVC1" s="669"/>
      <c r="UVD1" s="669"/>
      <c r="UVE1" s="669"/>
      <c r="UVF1" s="669"/>
      <c r="UVG1" s="669"/>
      <c r="UVH1" s="669"/>
      <c r="UVI1" s="669"/>
      <c r="UVJ1" s="669"/>
      <c r="UVK1" s="669"/>
      <c r="UVL1" s="670"/>
      <c r="UVM1" s="669"/>
      <c r="UVN1" s="669"/>
      <c r="UVO1" s="669"/>
      <c r="UVP1" s="671"/>
      <c r="UVQ1" s="550"/>
      <c r="UVR1" s="551"/>
      <c r="UVS1" s="669"/>
      <c r="UVT1" s="669"/>
      <c r="UVU1" s="669"/>
      <c r="UVV1" s="669"/>
      <c r="UVW1" s="669"/>
      <c r="UVX1" s="669"/>
      <c r="UVY1" s="669"/>
      <c r="UVZ1" s="669"/>
      <c r="UWA1" s="669"/>
      <c r="UWB1" s="669"/>
      <c r="UWC1" s="669"/>
      <c r="UWD1" s="669"/>
      <c r="UWE1" s="669"/>
      <c r="UWF1" s="669"/>
      <c r="UWG1" s="670"/>
      <c r="UWH1" s="669"/>
      <c r="UWI1" s="669"/>
      <c r="UWJ1" s="669"/>
      <c r="UWK1" s="671"/>
      <c r="UWL1" s="550"/>
      <c r="UWM1" s="551"/>
      <c r="UWN1" s="669"/>
      <c r="UWO1" s="669"/>
      <c r="UWP1" s="669"/>
      <c r="UWQ1" s="669"/>
      <c r="UWR1" s="669"/>
      <c r="UWS1" s="669"/>
      <c r="UWT1" s="669"/>
      <c r="UWU1" s="669"/>
      <c r="UWV1" s="669"/>
      <c r="UWW1" s="669"/>
      <c r="UWX1" s="669"/>
      <c r="UWY1" s="669"/>
      <c r="UWZ1" s="669"/>
      <c r="UXA1" s="669"/>
      <c r="UXB1" s="670"/>
      <c r="UXC1" s="669"/>
      <c r="UXD1" s="669"/>
      <c r="UXE1" s="669"/>
      <c r="UXF1" s="671"/>
      <c r="UXG1" s="550"/>
      <c r="UXH1" s="551"/>
      <c r="UXI1" s="669"/>
      <c r="UXJ1" s="669"/>
      <c r="UXK1" s="669"/>
      <c r="UXL1" s="669"/>
      <c r="UXM1" s="669"/>
      <c r="UXN1" s="669"/>
      <c r="UXO1" s="669"/>
      <c r="UXP1" s="669"/>
      <c r="UXQ1" s="669"/>
      <c r="UXR1" s="669"/>
      <c r="UXS1" s="669"/>
      <c r="UXT1" s="669"/>
      <c r="UXU1" s="669"/>
      <c r="UXV1" s="669"/>
      <c r="UXW1" s="670"/>
      <c r="UXX1" s="669"/>
      <c r="UXY1" s="669"/>
      <c r="UXZ1" s="669"/>
      <c r="UYA1" s="671"/>
      <c r="UYB1" s="550"/>
      <c r="UYC1" s="551"/>
      <c r="UYD1" s="669"/>
      <c r="UYE1" s="669"/>
      <c r="UYF1" s="669"/>
      <c r="UYG1" s="669"/>
      <c r="UYH1" s="669"/>
      <c r="UYI1" s="669"/>
      <c r="UYJ1" s="669"/>
      <c r="UYK1" s="669"/>
      <c r="UYL1" s="669"/>
      <c r="UYM1" s="669"/>
      <c r="UYN1" s="669"/>
      <c r="UYO1" s="669"/>
      <c r="UYP1" s="669"/>
      <c r="UYQ1" s="669"/>
      <c r="UYR1" s="670"/>
      <c r="UYS1" s="669"/>
      <c r="UYT1" s="669"/>
      <c r="UYU1" s="669"/>
      <c r="UYV1" s="671"/>
      <c r="UYW1" s="550"/>
      <c r="UYX1" s="551"/>
      <c r="UYY1" s="669"/>
      <c r="UYZ1" s="669"/>
      <c r="UZA1" s="669"/>
      <c r="UZB1" s="669"/>
      <c r="UZC1" s="669"/>
      <c r="UZD1" s="669"/>
      <c r="UZE1" s="669"/>
      <c r="UZF1" s="669"/>
      <c r="UZG1" s="669"/>
      <c r="UZH1" s="669"/>
      <c r="UZI1" s="669"/>
      <c r="UZJ1" s="669"/>
      <c r="UZK1" s="669"/>
      <c r="UZL1" s="669"/>
      <c r="UZM1" s="670"/>
      <c r="UZN1" s="669"/>
      <c r="UZO1" s="669"/>
      <c r="UZP1" s="669"/>
      <c r="UZQ1" s="671"/>
      <c r="UZR1" s="550"/>
      <c r="UZS1" s="551"/>
      <c r="UZT1" s="669"/>
      <c r="UZU1" s="669"/>
      <c r="UZV1" s="669"/>
      <c r="UZW1" s="669"/>
      <c r="UZX1" s="669"/>
      <c r="UZY1" s="669"/>
      <c r="UZZ1" s="669"/>
      <c r="VAA1" s="669"/>
      <c r="VAB1" s="669"/>
      <c r="VAC1" s="669"/>
      <c r="VAD1" s="669"/>
      <c r="VAE1" s="669"/>
      <c r="VAF1" s="669"/>
      <c r="VAG1" s="669"/>
      <c r="VAH1" s="670"/>
      <c r="VAI1" s="669"/>
      <c r="VAJ1" s="669"/>
      <c r="VAK1" s="669"/>
      <c r="VAL1" s="671"/>
      <c r="VAM1" s="550"/>
      <c r="VAN1" s="551"/>
      <c r="VAO1" s="669"/>
      <c r="VAP1" s="669"/>
      <c r="VAQ1" s="669"/>
      <c r="VAR1" s="669"/>
      <c r="VAS1" s="669"/>
      <c r="VAT1" s="669"/>
      <c r="VAU1" s="669"/>
      <c r="VAV1" s="669"/>
      <c r="VAW1" s="669"/>
      <c r="VAX1" s="669"/>
      <c r="VAY1" s="669"/>
      <c r="VAZ1" s="669"/>
      <c r="VBA1" s="669"/>
      <c r="VBB1" s="669"/>
      <c r="VBC1" s="670"/>
      <c r="VBD1" s="669"/>
      <c r="VBE1" s="669"/>
      <c r="VBF1" s="669"/>
      <c r="VBG1" s="671"/>
      <c r="VBH1" s="550"/>
      <c r="VBI1" s="551"/>
      <c r="VBJ1" s="669"/>
      <c r="VBK1" s="669"/>
      <c r="VBL1" s="669"/>
      <c r="VBM1" s="669"/>
      <c r="VBN1" s="669"/>
      <c r="VBO1" s="669"/>
      <c r="VBP1" s="669"/>
      <c r="VBQ1" s="669"/>
      <c r="VBR1" s="669"/>
      <c r="VBS1" s="669"/>
      <c r="VBT1" s="669"/>
      <c r="VBU1" s="669"/>
      <c r="VBV1" s="669"/>
      <c r="VBW1" s="669"/>
      <c r="VBX1" s="670"/>
      <c r="VBY1" s="669"/>
      <c r="VBZ1" s="669"/>
      <c r="VCA1" s="669"/>
      <c r="VCB1" s="671"/>
      <c r="VCC1" s="550"/>
      <c r="VCD1" s="551"/>
      <c r="VCE1" s="669"/>
      <c r="VCF1" s="669"/>
      <c r="VCG1" s="669"/>
      <c r="VCH1" s="669"/>
      <c r="VCI1" s="669"/>
      <c r="VCJ1" s="669"/>
      <c r="VCK1" s="669"/>
      <c r="VCL1" s="669"/>
      <c r="VCM1" s="669"/>
      <c r="VCN1" s="669"/>
      <c r="VCO1" s="669"/>
      <c r="VCP1" s="669"/>
      <c r="VCQ1" s="669"/>
      <c r="VCR1" s="669"/>
      <c r="VCS1" s="670"/>
      <c r="VCT1" s="669"/>
      <c r="VCU1" s="669"/>
      <c r="VCV1" s="669"/>
      <c r="VCW1" s="671"/>
      <c r="VCX1" s="550"/>
      <c r="VCY1" s="551"/>
      <c r="VCZ1" s="669"/>
      <c r="VDA1" s="669"/>
      <c r="VDB1" s="669"/>
      <c r="VDC1" s="669"/>
      <c r="VDD1" s="669"/>
      <c r="VDE1" s="669"/>
      <c r="VDF1" s="669"/>
      <c r="VDG1" s="669"/>
      <c r="VDH1" s="669"/>
      <c r="VDI1" s="669"/>
      <c r="VDJ1" s="669"/>
      <c r="VDK1" s="669"/>
      <c r="VDL1" s="669"/>
      <c r="VDM1" s="669"/>
      <c r="VDN1" s="670"/>
      <c r="VDO1" s="669"/>
      <c r="VDP1" s="669"/>
      <c r="VDQ1" s="669"/>
      <c r="VDR1" s="671"/>
      <c r="VDS1" s="550"/>
      <c r="VDT1" s="551"/>
      <c r="VDU1" s="669"/>
      <c r="VDV1" s="669"/>
      <c r="VDW1" s="669"/>
      <c r="VDX1" s="669"/>
      <c r="VDY1" s="669"/>
      <c r="VDZ1" s="669"/>
      <c r="VEA1" s="669"/>
      <c r="VEB1" s="669"/>
      <c r="VEC1" s="669"/>
      <c r="VED1" s="669"/>
      <c r="VEE1" s="669"/>
      <c r="VEF1" s="669"/>
      <c r="VEG1" s="669"/>
      <c r="VEH1" s="669"/>
      <c r="VEI1" s="670"/>
      <c r="VEJ1" s="669"/>
      <c r="VEK1" s="669"/>
      <c r="VEL1" s="669"/>
      <c r="VEM1" s="671"/>
      <c r="VEN1" s="550"/>
      <c r="VEO1" s="551"/>
      <c r="VEP1" s="669"/>
      <c r="VEQ1" s="669"/>
      <c r="VER1" s="669"/>
      <c r="VES1" s="669"/>
      <c r="VET1" s="669"/>
      <c r="VEU1" s="669"/>
      <c r="VEV1" s="669"/>
      <c r="VEW1" s="669"/>
      <c r="VEX1" s="669"/>
      <c r="VEY1" s="669"/>
      <c r="VEZ1" s="669"/>
      <c r="VFA1" s="669"/>
      <c r="VFB1" s="669"/>
      <c r="VFC1" s="669"/>
      <c r="VFD1" s="670"/>
      <c r="VFE1" s="669"/>
      <c r="VFF1" s="669"/>
      <c r="VFG1" s="669"/>
      <c r="VFH1" s="671"/>
      <c r="VFI1" s="550"/>
      <c r="VFJ1" s="551"/>
      <c r="VFK1" s="669"/>
      <c r="VFL1" s="669"/>
      <c r="VFM1" s="669"/>
      <c r="VFN1" s="669"/>
      <c r="VFO1" s="669"/>
      <c r="VFP1" s="669"/>
      <c r="VFQ1" s="669"/>
      <c r="VFR1" s="669"/>
      <c r="VFS1" s="669"/>
      <c r="VFT1" s="669"/>
      <c r="VFU1" s="669"/>
      <c r="VFV1" s="669"/>
      <c r="VFW1" s="669"/>
      <c r="VFX1" s="669"/>
      <c r="VFY1" s="670"/>
      <c r="VFZ1" s="669"/>
      <c r="VGA1" s="669"/>
      <c r="VGB1" s="669"/>
      <c r="VGC1" s="671"/>
      <c r="VGD1" s="550"/>
      <c r="VGE1" s="551"/>
      <c r="VGF1" s="669"/>
      <c r="VGG1" s="669"/>
      <c r="VGH1" s="669"/>
      <c r="VGI1" s="669"/>
      <c r="VGJ1" s="669"/>
      <c r="VGK1" s="669"/>
      <c r="VGL1" s="669"/>
      <c r="VGM1" s="669"/>
      <c r="VGN1" s="669"/>
      <c r="VGO1" s="669"/>
      <c r="VGP1" s="669"/>
      <c r="VGQ1" s="669"/>
      <c r="VGR1" s="669"/>
      <c r="VGS1" s="669"/>
      <c r="VGT1" s="670"/>
      <c r="VGU1" s="669"/>
      <c r="VGV1" s="669"/>
      <c r="VGW1" s="669"/>
      <c r="VGX1" s="671"/>
      <c r="VGY1" s="550"/>
      <c r="VGZ1" s="551"/>
      <c r="VHA1" s="669"/>
      <c r="VHB1" s="669"/>
      <c r="VHC1" s="669"/>
      <c r="VHD1" s="669"/>
      <c r="VHE1" s="669"/>
      <c r="VHF1" s="669"/>
      <c r="VHG1" s="669"/>
      <c r="VHH1" s="669"/>
      <c r="VHI1" s="669"/>
      <c r="VHJ1" s="669"/>
      <c r="VHK1" s="669"/>
      <c r="VHL1" s="669"/>
      <c r="VHM1" s="669"/>
      <c r="VHN1" s="669"/>
      <c r="VHO1" s="670"/>
      <c r="VHP1" s="669"/>
      <c r="VHQ1" s="669"/>
      <c r="VHR1" s="669"/>
      <c r="VHS1" s="671"/>
      <c r="VHT1" s="550"/>
      <c r="VHU1" s="551"/>
      <c r="VHV1" s="669"/>
      <c r="VHW1" s="669"/>
      <c r="VHX1" s="669"/>
      <c r="VHY1" s="669"/>
      <c r="VHZ1" s="669"/>
      <c r="VIA1" s="669"/>
      <c r="VIB1" s="669"/>
      <c r="VIC1" s="669"/>
      <c r="VID1" s="669"/>
      <c r="VIE1" s="669"/>
      <c r="VIF1" s="669"/>
      <c r="VIG1" s="669"/>
      <c r="VIH1" s="669"/>
      <c r="VII1" s="669"/>
      <c r="VIJ1" s="670"/>
      <c r="VIK1" s="669"/>
      <c r="VIL1" s="669"/>
      <c r="VIM1" s="669"/>
      <c r="VIN1" s="671"/>
      <c r="VIO1" s="550"/>
      <c r="VIP1" s="551"/>
      <c r="VIQ1" s="669"/>
      <c r="VIR1" s="669"/>
      <c r="VIS1" s="669"/>
      <c r="VIT1" s="669"/>
      <c r="VIU1" s="669"/>
      <c r="VIV1" s="669"/>
      <c r="VIW1" s="669"/>
      <c r="VIX1" s="669"/>
      <c r="VIY1" s="669"/>
      <c r="VIZ1" s="669"/>
      <c r="VJA1" s="669"/>
      <c r="VJB1" s="669"/>
      <c r="VJC1" s="669"/>
      <c r="VJD1" s="669"/>
      <c r="VJE1" s="670"/>
      <c r="VJF1" s="669"/>
      <c r="VJG1" s="669"/>
      <c r="VJH1" s="669"/>
      <c r="VJI1" s="671"/>
      <c r="VJJ1" s="550"/>
      <c r="VJK1" s="551"/>
      <c r="VJL1" s="669"/>
      <c r="VJM1" s="669"/>
      <c r="VJN1" s="669"/>
      <c r="VJO1" s="669"/>
      <c r="VJP1" s="669"/>
      <c r="VJQ1" s="669"/>
      <c r="VJR1" s="669"/>
      <c r="VJS1" s="669"/>
      <c r="VJT1" s="669"/>
      <c r="VJU1" s="669"/>
      <c r="VJV1" s="669"/>
      <c r="VJW1" s="669"/>
      <c r="VJX1" s="669"/>
      <c r="VJY1" s="669"/>
      <c r="VJZ1" s="670"/>
      <c r="VKA1" s="669"/>
      <c r="VKB1" s="669"/>
      <c r="VKC1" s="669"/>
      <c r="VKD1" s="671"/>
      <c r="VKE1" s="550"/>
      <c r="VKF1" s="551"/>
      <c r="VKG1" s="669"/>
      <c r="VKH1" s="669"/>
      <c r="VKI1" s="669"/>
      <c r="VKJ1" s="669"/>
      <c r="VKK1" s="669"/>
      <c r="VKL1" s="669"/>
      <c r="VKM1" s="669"/>
      <c r="VKN1" s="669"/>
      <c r="VKO1" s="669"/>
      <c r="VKP1" s="669"/>
      <c r="VKQ1" s="669"/>
      <c r="VKR1" s="669"/>
      <c r="VKS1" s="669"/>
      <c r="VKT1" s="669"/>
      <c r="VKU1" s="670"/>
      <c r="VKV1" s="669"/>
      <c r="VKW1" s="669"/>
      <c r="VKX1" s="669"/>
      <c r="VKY1" s="671"/>
      <c r="VKZ1" s="550"/>
      <c r="VLA1" s="551"/>
      <c r="VLB1" s="669"/>
      <c r="VLC1" s="669"/>
      <c r="VLD1" s="669"/>
      <c r="VLE1" s="669"/>
      <c r="VLF1" s="669"/>
      <c r="VLG1" s="669"/>
      <c r="VLH1" s="669"/>
      <c r="VLI1" s="669"/>
      <c r="VLJ1" s="669"/>
      <c r="VLK1" s="669"/>
      <c r="VLL1" s="669"/>
      <c r="VLM1" s="669"/>
      <c r="VLN1" s="669"/>
      <c r="VLO1" s="669"/>
      <c r="VLP1" s="670"/>
      <c r="VLQ1" s="669"/>
      <c r="VLR1" s="669"/>
      <c r="VLS1" s="669"/>
      <c r="VLT1" s="671"/>
      <c r="VLU1" s="550"/>
      <c r="VLV1" s="551"/>
      <c r="VLW1" s="669"/>
      <c r="VLX1" s="669"/>
      <c r="VLY1" s="669"/>
      <c r="VLZ1" s="669"/>
      <c r="VMA1" s="669"/>
      <c r="VMB1" s="669"/>
      <c r="VMC1" s="669"/>
      <c r="VMD1" s="669"/>
      <c r="VME1" s="669"/>
      <c r="VMF1" s="669"/>
      <c r="VMG1" s="669"/>
      <c r="VMH1" s="669"/>
      <c r="VMI1" s="669"/>
      <c r="VMJ1" s="669"/>
      <c r="VMK1" s="670"/>
      <c r="VML1" s="669"/>
      <c r="VMM1" s="669"/>
      <c r="VMN1" s="669"/>
      <c r="VMO1" s="671"/>
      <c r="VMP1" s="550"/>
      <c r="VMQ1" s="551"/>
      <c r="VMR1" s="669"/>
      <c r="VMS1" s="669"/>
      <c r="VMT1" s="669"/>
      <c r="VMU1" s="669"/>
      <c r="VMV1" s="669"/>
      <c r="VMW1" s="669"/>
      <c r="VMX1" s="669"/>
      <c r="VMY1" s="669"/>
      <c r="VMZ1" s="669"/>
      <c r="VNA1" s="669"/>
      <c r="VNB1" s="669"/>
      <c r="VNC1" s="669"/>
      <c r="VND1" s="669"/>
      <c r="VNE1" s="669"/>
      <c r="VNF1" s="670"/>
      <c r="VNG1" s="669"/>
      <c r="VNH1" s="669"/>
      <c r="VNI1" s="669"/>
      <c r="VNJ1" s="671"/>
      <c r="VNK1" s="550"/>
      <c r="VNL1" s="551"/>
      <c r="VNM1" s="669"/>
      <c r="VNN1" s="669"/>
      <c r="VNO1" s="669"/>
      <c r="VNP1" s="669"/>
      <c r="VNQ1" s="669"/>
      <c r="VNR1" s="669"/>
      <c r="VNS1" s="669"/>
      <c r="VNT1" s="669"/>
      <c r="VNU1" s="669"/>
      <c r="VNV1" s="669"/>
      <c r="VNW1" s="669"/>
      <c r="VNX1" s="669"/>
      <c r="VNY1" s="669"/>
      <c r="VNZ1" s="669"/>
      <c r="VOA1" s="670"/>
      <c r="VOB1" s="669"/>
      <c r="VOC1" s="669"/>
      <c r="VOD1" s="669"/>
      <c r="VOE1" s="671"/>
      <c r="VOF1" s="550"/>
      <c r="VOG1" s="551"/>
      <c r="VOH1" s="669"/>
      <c r="VOI1" s="669"/>
      <c r="VOJ1" s="669"/>
      <c r="VOK1" s="669"/>
      <c r="VOL1" s="669"/>
      <c r="VOM1" s="669"/>
      <c r="VON1" s="669"/>
      <c r="VOO1" s="669"/>
      <c r="VOP1" s="669"/>
      <c r="VOQ1" s="669"/>
      <c r="VOR1" s="669"/>
      <c r="VOS1" s="669"/>
      <c r="VOT1" s="669"/>
      <c r="VOU1" s="669"/>
      <c r="VOV1" s="670"/>
      <c r="VOW1" s="669"/>
      <c r="VOX1" s="669"/>
      <c r="VOY1" s="669"/>
      <c r="VOZ1" s="671"/>
      <c r="VPA1" s="550"/>
      <c r="VPB1" s="551"/>
      <c r="VPC1" s="669"/>
      <c r="VPD1" s="669"/>
      <c r="VPE1" s="669"/>
      <c r="VPF1" s="669"/>
      <c r="VPG1" s="669"/>
      <c r="VPH1" s="669"/>
      <c r="VPI1" s="669"/>
      <c r="VPJ1" s="669"/>
      <c r="VPK1" s="669"/>
      <c r="VPL1" s="669"/>
      <c r="VPM1" s="669"/>
      <c r="VPN1" s="669"/>
      <c r="VPO1" s="669"/>
      <c r="VPP1" s="669"/>
      <c r="VPQ1" s="670"/>
      <c r="VPR1" s="669"/>
      <c r="VPS1" s="669"/>
      <c r="VPT1" s="669"/>
      <c r="VPU1" s="671"/>
      <c r="VPV1" s="550"/>
      <c r="VPW1" s="551"/>
      <c r="VPX1" s="669"/>
      <c r="VPY1" s="669"/>
      <c r="VPZ1" s="669"/>
      <c r="VQA1" s="669"/>
      <c r="VQB1" s="669"/>
      <c r="VQC1" s="669"/>
      <c r="VQD1" s="669"/>
      <c r="VQE1" s="669"/>
      <c r="VQF1" s="669"/>
      <c r="VQG1" s="669"/>
      <c r="VQH1" s="669"/>
      <c r="VQI1" s="669"/>
      <c r="VQJ1" s="669"/>
      <c r="VQK1" s="669"/>
      <c r="VQL1" s="670"/>
      <c r="VQM1" s="669"/>
      <c r="VQN1" s="669"/>
      <c r="VQO1" s="669"/>
      <c r="VQP1" s="671"/>
      <c r="VQQ1" s="550"/>
      <c r="VQR1" s="551"/>
      <c r="VQS1" s="669"/>
      <c r="VQT1" s="669"/>
      <c r="VQU1" s="669"/>
      <c r="VQV1" s="669"/>
      <c r="VQW1" s="669"/>
      <c r="VQX1" s="669"/>
      <c r="VQY1" s="669"/>
      <c r="VQZ1" s="669"/>
      <c r="VRA1" s="669"/>
      <c r="VRB1" s="669"/>
      <c r="VRC1" s="669"/>
      <c r="VRD1" s="669"/>
      <c r="VRE1" s="669"/>
      <c r="VRF1" s="669"/>
      <c r="VRG1" s="670"/>
      <c r="VRH1" s="669"/>
      <c r="VRI1" s="669"/>
      <c r="VRJ1" s="669"/>
      <c r="VRK1" s="671"/>
      <c r="VRL1" s="550"/>
      <c r="VRM1" s="551"/>
      <c r="VRN1" s="669"/>
      <c r="VRO1" s="669"/>
      <c r="VRP1" s="669"/>
      <c r="VRQ1" s="669"/>
      <c r="VRR1" s="669"/>
      <c r="VRS1" s="669"/>
      <c r="VRT1" s="669"/>
      <c r="VRU1" s="669"/>
      <c r="VRV1" s="669"/>
      <c r="VRW1" s="669"/>
      <c r="VRX1" s="669"/>
      <c r="VRY1" s="669"/>
      <c r="VRZ1" s="669"/>
      <c r="VSA1" s="669"/>
      <c r="VSB1" s="670"/>
      <c r="VSC1" s="669"/>
      <c r="VSD1" s="669"/>
      <c r="VSE1" s="669"/>
      <c r="VSF1" s="671"/>
      <c r="VSG1" s="550"/>
      <c r="VSH1" s="551"/>
      <c r="VSI1" s="669"/>
      <c r="VSJ1" s="669"/>
      <c r="VSK1" s="669"/>
      <c r="VSL1" s="669"/>
      <c r="VSM1" s="669"/>
      <c r="VSN1" s="669"/>
      <c r="VSO1" s="669"/>
      <c r="VSP1" s="669"/>
      <c r="VSQ1" s="669"/>
      <c r="VSR1" s="669"/>
      <c r="VSS1" s="669"/>
      <c r="VST1" s="669"/>
      <c r="VSU1" s="669"/>
      <c r="VSV1" s="669"/>
      <c r="VSW1" s="670"/>
      <c r="VSX1" s="669"/>
      <c r="VSY1" s="669"/>
      <c r="VSZ1" s="669"/>
      <c r="VTA1" s="671"/>
      <c r="VTB1" s="550"/>
      <c r="VTC1" s="551"/>
      <c r="VTD1" s="669"/>
      <c r="VTE1" s="669"/>
      <c r="VTF1" s="669"/>
      <c r="VTG1" s="669"/>
      <c r="VTH1" s="669"/>
      <c r="VTI1" s="669"/>
      <c r="VTJ1" s="669"/>
      <c r="VTK1" s="669"/>
      <c r="VTL1" s="669"/>
      <c r="VTM1" s="669"/>
      <c r="VTN1" s="669"/>
      <c r="VTO1" s="669"/>
      <c r="VTP1" s="669"/>
      <c r="VTQ1" s="669"/>
      <c r="VTR1" s="670"/>
      <c r="VTS1" s="669"/>
      <c r="VTT1" s="669"/>
      <c r="VTU1" s="669"/>
      <c r="VTV1" s="671"/>
      <c r="VTW1" s="550"/>
      <c r="VTX1" s="551"/>
      <c r="VTY1" s="669"/>
      <c r="VTZ1" s="669"/>
      <c r="VUA1" s="669"/>
      <c r="VUB1" s="669"/>
      <c r="VUC1" s="669"/>
      <c r="VUD1" s="669"/>
      <c r="VUE1" s="669"/>
      <c r="VUF1" s="669"/>
      <c r="VUG1" s="669"/>
      <c r="VUH1" s="669"/>
      <c r="VUI1" s="669"/>
      <c r="VUJ1" s="669"/>
      <c r="VUK1" s="669"/>
      <c r="VUL1" s="669"/>
      <c r="VUM1" s="670"/>
      <c r="VUN1" s="669"/>
      <c r="VUO1" s="669"/>
      <c r="VUP1" s="669"/>
      <c r="VUQ1" s="671"/>
      <c r="VUR1" s="550"/>
      <c r="VUS1" s="551"/>
      <c r="VUT1" s="669"/>
      <c r="VUU1" s="669"/>
      <c r="VUV1" s="669"/>
      <c r="VUW1" s="669"/>
      <c r="VUX1" s="669"/>
      <c r="VUY1" s="669"/>
      <c r="VUZ1" s="669"/>
      <c r="VVA1" s="669"/>
      <c r="VVB1" s="669"/>
      <c r="VVC1" s="669"/>
      <c r="VVD1" s="669"/>
      <c r="VVE1" s="669"/>
      <c r="VVF1" s="669"/>
      <c r="VVG1" s="669"/>
      <c r="VVH1" s="670"/>
      <c r="VVI1" s="669"/>
      <c r="VVJ1" s="669"/>
      <c r="VVK1" s="669"/>
      <c r="VVL1" s="671"/>
      <c r="VVM1" s="550"/>
      <c r="VVN1" s="551"/>
      <c r="VVO1" s="669"/>
      <c r="VVP1" s="669"/>
      <c r="VVQ1" s="669"/>
      <c r="VVR1" s="669"/>
      <c r="VVS1" s="669"/>
      <c r="VVT1" s="669"/>
      <c r="VVU1" s="669"/>
      <c r="VVV1" s="669"/>
      <c r="VVW1" s="669"/>
      <c r="VVX1" s="669"/>
      <c r="VVY1" s="669"/>
      <c r="VVZ1" s="669"/>
      <c r="VWA1" s="669"/>
      <c r="VWB1" s="669"/>
      <c r="VWC1" s="670"/>
      <c r="VWD1" s="669"/>
      <c r="VWE1" s="669"/>
      <c r="VWF1" s="669"/>
      <c r="VWG1" s="671"/>
      <c r="VWH1" s="550"/>
      <c r="VWI1" s="551"/>
      <c r="VWJ1" s="669"/>
      <c r="VWK1" s="669"/>
      <c r="VWL1" s="669"/>
      <c r="VWM1" s="669"/>
      <c r="VWN1" s="669"/>
      <c r="VWO1" s="669"/>
      <c r="VWP1" s="669"/>
      <c r="VWQ1" s="669"/>
      <c r="VWR1" s="669"/>
      <c r="VWS1" s="669"/>
      <c r="VWT1" s="669"/>
      <c r="VWU1" s="669"/>
      <c r="VWV1" s="669"/>
      <c r="VWW1" s="669"/>
      <c r="VWX1" s="670"/>
      <c r="VWY1" s="669"/>
      <c r="VWZ1" s="669"/>
      <c r="VXA1" s="669"/>
      <c r="VXB1" s="671"/>
      <c r="VXC1" s="550"/>
      <c r="VXD1" s="551"/>
      <c r="VXE1" s="669"/>
      <c r="VXF1" s="669"/>
      <c r="VXG1" s="669"/>
      <c r="VXH1" s="669"/>
      <c r="VXI1" s="669"/>
      <c r="VXJ1" s="669"/>
      <c r="VXK1" s="669"/>
      <c r="VXL1" s="669"/>
      <c r="VXM1" s="669"/>
      <c r="VXN1" s="669"/>
      <c r="VXO1" s="669"/>
      <c r="VXP1" s="669"/>
      <c r="VXQ1" s="669"/>
      <c r="VXR1" s="669"/>
      <c r="VXS1" s="670"/>
      <c r="VXT1" s="669"/>
      <c r="VXU1" s="669"/>
      <c r="VXV1" s="669"/>
      <c r="VXW1" s="671"/>
      <c r="VXX1" s="550"/>
      <c r="VXY1" s="551"/>
      <c r="VXZ1" s="669"/>
      <c r="VYA1" s="669"/>
      <c r="VYB1" s="669"/>
      <c r="VYC1" s="669"/>
      <c r="VYD1" s="669"/>
      <c r="VYE1" s="669"/>
      <c r="VYF1" s="669"/>
      <c r="VYG1" s="669"/>
      <c r="VYH1" s="669"/>
      <c r="VYI1" s="669"/>
      <c r="VYJ1" s="669"/>
      <c r="VYK1" s="669"/>
      <c r="VYL1" s="669"/>
      <c r="VYM1" s="669"/>
      <c r="VYN1" s="670"/>
      <c r="VYO1" s="669"/>
      <c r="VYP1" s="669"/>
      <c r="VYQ1" s="669"/>
      <c r="VYR1" s="671"/>
      <c r="VYS1" s="550"/>
      <c r="VYT1" s="551"/>
      <c r="VYU1" s="669"/>
      <c r="VYV1" s="669"/>
      <c r="VYW1" s="669"/>
      <c r="VYX1" s="669"/>
      <c r="VYY1" s="669"/>
      <c r="VYZ1" s="669"/>
      <c r="VZA1" s="669"/>
      <c r="VZB1" s="669"/>
      <c r="VZC1" s="669"/>
      <c r="VZD1" s="669"/>
      <c r="VZE1" s="669"/>
      <c r="VZF1" s="669"/>
      <c r="VZG1" s="669"/>
      <c r="VZH1" s="669"/>
      <c r="VZI1" s="670"/>
      <c r="VZJ1" s="669"/>
      <c r="VZK1" s="669"/>
      <c r="VZL1" s="669"/>
      <c r="VZM1" s="671"/>
      <c r="VZN1" s="550"/>
      <c r="VZO1" s="551"/>
      <c r="VZP1" s="669"/>
      <c r="VZQ1" s="669"/>
      <c r="VZR1" s="669"/>
      <c r="VZS1" s="669"/>
      <c r="VZT1" s="669"/>
      <c r="VZU1" s="669"/>
      <c r="VZV1" s="669"/>
      <c r="VZW1" s="669"/>
      <c r="VZX1" s="669"/>
      <c r="VZY1" s="669"/>
      <c r="VZZ1" s="669"/>
      <c r="WAA1" s="669"/>
      <c r="WAB1" s="669"/>
      <c r="WAC1" s="669"/>
      <c r="WAD1" s="670"/>
      <c r="WAE1" s="669"/>
      <c r="WAF1" s="669"/>
      <c r="WAG1" s="669"/>
      <c r="WAH1" s="671"/>
      <c r="WAI1" s="550"/>
      <c r="WAJ1" s="551"/>
      <c r="WAK1" s="669"/>
      <c r="WAL1" s="669"/>
      <c r="WAM1" s="669"/>
      <c r="WAN1" s="669"/>
      <c r="WAO1" s="669"/>
      <c r="WAP1" s="669"/>
      <c r="WAQ1" s="669"/>
      <c r="WAR1" s="669"/>
      <c r="WAS1" s="669"/>
      <c r="WAT1" s="669"/>
      <c r="WAU1" s="669"/>
      <c r="WAV1" s="669"/>
      <c r="WAW1" s="669"/>
      <c r="WAX1" s="669"/>
      <c r="WAY1" s="670"/>
      <c r="WAZ1" s="669"/>
      <c r="WBA1" s="669"/>
      <c r="WBB1" s="669"/>
      <c r="WBC1" s="671"/>
      <c r="WBD1" s="550"/>
      <c r="WBE1" s="551"/>
      <c r="WBF1" s="669"/>
      <c r="WBG1" s="669"/>
      <c r="WBH1" s="669"/>
      <c r="WBI1" s="669"/>
      <c r="WBJ1" s="669"/>
      <c r="WBK1" s="669"/>
      <c r="WBL1" s="669"/>
      <c r="WBM1" s="669"/>
      <c r="WBN1" s="669"/>
      <c r="WBO1" s="669"/>
      <c r="WBP1" s="669"/>
      <c r="WBQ1" s="669"/>
      <c r="WBR1" s="669"/>
      <c r="WBS1" s="669"/>
      <c r="WBT1" s="670"/>
      <c r="WBU1" s="669"/>
      <c r="WBV1" s="669"/>
      <c r="WBW1" s="669"/>
      <c r="WBX1" s="671"/>
      <c r="WBY1" s="550"/>
      <c r="WBZ1" s="551"/>
      <c r="WCA1" s="669"/>
      <c r="WCB1" s="669"/>
      <c r="WCC1" s="669"/>
      <c r="WCD1" s="669"/>
      <c r="WCE1" s="669"/>
      <c r="WCF1" s="669"/>
      <c r="WCG1" s="669"/>
      <c r="WCH1" s="669"/>
      <c r="WCI1" s="669"/>
      <c r="WCJ1" s="669"/>
      <c r="WCK1" s="669"/>
      <c r="WCL1" s="669"/>
      <c r="WCM1" s="669"/>
      <c r="WCN1" s="669"/>
      <c r="WCO1" s="670"/>
      <c r="WCP1" s="669"/>
      <c r="WCQ1" s="669"/>
      <c r="WCR1" s="669"/>
      <c r="WCS1" s="671"/>
      <c r="WCT1" s="550"/>
      <c r="WCU1" s="551"/>
      <c r="WCV1" s="669"/>
      <c r="WCW1" s="669"/>
      <c r="WCX1" s="669"/>
      <c r="WCY1" s="669"/>
      <c r="WCZ1" s="669"/>
      <c r="WDA1" s="669"/>
      <c r="WDB1" s="669"/>
      <c r="WDC1" s="669"/>
      <c r="WDD1" s="669"/>
      <c r="WDE1" s="669"/>
      <c r="WDF1" s="669"/>
      <c r="WDG1" s="669"/>
      <c r="WDH1" s="669"/>
      <c r="WDI1" s="669"/>
      <c r="WDJ1" s="670"/>
      <c r="WDK1" s="669"/>
      <c r="WDL1" s="669"/>
      <c r="WDM1" s="669"/>
      <c r="WDN1" s="671"/>
      <c r="WDO1" s="550"/>
      <c r="WDP1" s="551"/>
      <c r="WDQ1" s="669"/>
      <c r="WDR1" s="669"/>
      <c r="WDS1" s="669"/>
      <c r="WDT1" s="669"/>
      <c r="WDU1" s="669"/>
      <c r="WDV1" s="669"/>
      <c r="WDW1" s="669"/>
      <c r="WDX1" s="669"/>
      <c r="WDY1" s="669"/>
      <c r="WDZ1" s="669"/>
      <c r="WEA1" s="669"/>
      <c r="WEB1" s="669"/>
      <c r="WEC1" s="669"/>
      <c r="WED1" s="669"/>
      <c r="WEE1" s="670"/>
      <c r="WEF1" s="669"/>
      <c r="WEG1" s="669"/>
      <c r="WEH1" s="669"/>
      <c r="WEI1" s="671"/>
      <c r="WEJ1" s="550"/>
      <c r="WEK1" s="551"/>
      <c r="WEL1" s="669"/>
      <c r="WEM1" s="669"/>
      <c r="WEN1" s="669"/>
      <c r="WEO1" s="669"/>
      <c r="WEP1" s="669"/>
      <c r="WEQ1" s="669"/>
      <c r="WER1" s="669"/>
      <c r="WES1" s="669"/>
      <c r="WET1" s="669"/>
      <c r="WEU1" s="669"/>
      <c r="WEV1" s="669"/>
      <c r="WEW1" s="669"/>
      <c r="WEX1" s="669"/>
      <c r="WEY1" s="669"/>
      <c r="WEZ1" s="670"/>
      <c r="WFA1" s="669"/>
      <c r="WFB1" s="669"/>
      <c r="WFC1" s="669"/>
      <c r="WFD1" s="671"/>
      <c r="WFE1" s="550"/>
      <c r="WFF1" s="551"/>
      <c r="WFG1" s="669"/>
      <c r="WFH1" s="669"/>
      <c r="WFI1" s="669"/>
      <c r="WFJ1" s="669"/>
      <c r="WFK1" s="669"/>
      <c r="WFL1" s="669"/>
      <c r="WFM1" s="669"/>
      <c r="WFN1" s="669"/>
      <c r="WFO1" s="669"/>
      <c r="WFP1" s="669"/>
      <c r="WFQ1" s="669"/>
      <c r="WFR1" s="669"/>
      <c r="WFS1" s="669"/>
      <c r="WFT1" s="669"/>
      <c r="WFU1" s="670"/>
      <c r="WFV1" s="669"/>
      <c r="WFW1" s="669"/>
      <c r="WFX1" s="669"/>
      <c r="WFY1" s="671"/>
      <c r="WFZ1" s="550"/>
      <c r="WGA1" s="551"/>
      <c r="WGB1" s="669"/>
      <c r="WGC1" s="669"/>
      <c r="WGD1" s="669"/>
      <c r="WGE1" s="669"/>
      <c r="WGF1" s="669"/>
      <c r="WGG1" s="669"/>
      <c r="WGH1" s="669"/>
      <c r="WGI1" s="669"/>
      <c r="WGJ1" s="669"/>
      <c r="WGK1" s="669"/>
      <c r="WGL1" s="669"/>
      <c r="WGM1" s="669"/>
      <c r="WGN1" s="669"/>
      <c r="WGO1" s="669"/>
      <c r="WGP1" s="670"/>
      <c r="WGQ1" s="669"/>
      <c r="WGR1" s="669"/>
      <c r="WGS1" s="669"/>
      <c r="WGT1" s="671"/>
      <c r="WGU1" s="550"/>
      <c r="WGV1" s="551"/>
      <c r="WGW1" s="669"/>
      <c r="WGX1" s="669"/>
      <c r="WGY1" s="669"/>
      <c r="WGZ1" s="669"/>
      <c r="WHA1" s="669"/>
      <c r="WHB1" s="669"/>
      <c r="WHC1" s="669"/>
      <c r="WHD1" s="669"/>
      <c r="WHE1" s="669"/>
      <c r="WHF1" s="669"/>
      <c r="WHG1" s="669"/>
      <c r="WHH1" s="669"/>
      <c r="WHI1" s="669"/>
      <c r="WHJ1" s="669"/>
      <c r="WHK1" s="670"/>
      <c r="WHL1" s="669"/>
      <c r="WHM1" s="669"/>
      <c r="WHN1" s="669"/>
      <c r="WHO1" s="671"/>
      <c r="WHP1" s="550"/>
      <c r="WHQ1" s="551"/>
      <c r="WHR1" s="669"/>
      <c r="WHS1" s="669"/>
      <c r="WHT1" s="669"/>
      <c r="WHU1" s="669"/>
      <c r="WHV1" s="669"/>
      <c r="WHW1" s="669"/>
      <c r="WHX1" s="669"/>
      <c r="WHY1" s="669"/>
      <c r="WHZ1" s="669"/>
      <c r="WIA1" s="669"/>
      <c r="WIB1" s="669"/>
      <c r="WIC1" s="669"/>
      <c r="WID1" s="669"/>
      <c r="WIE1" s="669"/>
      <c r="WIF1" s="670"/>
      <c r="WIG1" s="669"/>
      <c r="WIH1" s="669"/>
      <c r="WII1" s="669"/>
      <c r="WIJ1" s="671"/>
      <c r="WIK1" s="550"/>
      <c r="WIL1" s="551"/>
      <c r="WIM1" s="669"/>
      <c r="WIN1" s="669"/>
      <c r="WIO1" s="669"/>
      <c r="WIP1" s="669"/>
      <c r="WIQ1" s="669"/>
      <c r="WIR1" s="669"/>
      <c r="WIS1" s="669"/>
      <c r="WIT1" s="669"/>
      <c r="WIU1" s="669"/>
      <c r="WIV1" s="669"/>
      <c r="WIW1" s="669"/>
      <c r="WIX1" s="669"/>
      <c r="WIY1" s="669"/>
      <c r="WIZ1" s="669"/>
      <c r="WJA1" s="670"/>
      <c r="WJB1" s="669"/>
      <c r="WJC1" s="669"/>
      <c r="WJD1" s="669"/>
      <c r="WJE1" s="671"/>
      <c r="WJF1" s="550"/>
      <c r="WJG1" s="551"/>
      <c r="WJH1" s="669"/>
      <c r="WJI1" s="669"/>
      <c r="WJJ1" s="669"/>
      <c r="WJK1" s="669"/>
      <c r="WJL1" s="669"/>
      <c r="WJM1" s="669"/>
      <c r="WJN1" s="669"/>
      <c r="WJO1" s="669"/>
      <c r="WJP1" s="669"/>
      <c r="WJQ1" s="669"/>
      <c r="WJR1" s="669"/>
      <c r="WJS1" s="669"/>
      <c r="WJT1" s="669"/>
      <c r="WJU1" s="669"/>
      <c r="WJV1" s="670"/>
      <c r="WJW1" s="669"/>
      <c r="WJX1" s="669"/>
      <c r="WJY1" s="669"/>
      <c r="WJZ1" s="671"/>
      <c r="WKA1" s="550"/>
      <c r="WKB1" s="551"/>
      <c r="WKC1" s="669"/>
      <c r="WKD1" s="669"/>
      <c r="WKE1" s="669"/>
      <c r="WKF1" s="669"/>
      <c r="WKG1" s="669"/>
      <c r="WKH1" s="669"/>
      <c r="WKI1" s="669"/>
      <c r="WKJ1" s="669"/>
      <c r="WKK1" s="669"/>
      <c r="WKL1" s="669"/>
      <c r="WKM1" s="669"/>
      <c r="WKN1" s="669"/>
      <c r="WKO1" s="669"/>
      <c r="WKP1" s="669"/>
      <c r="WKQ1" s="670"/>
      <c r="WKR1" s="669"/>
      <c r="WKS1" s="669"/>
      <c r="WKT1" s="669"/>
      <c r="WKU1" s="671"/>
      <c r="WKV1" s="550"/>
      <c r="WKW1" s="551"/>
      <c r="WKX1" s="669"/>
      <c r="WKY1" s="669"/>
      <c r="WKZ1" s="669"/>
      <c r="WLA1" s="669"/>
      <c r="WLB1" s="669"/>
      <c r="WLC1" s="669"/>
      <c r="WLD1" s="669"/>
      <c r="WLE1" s="669"/>
      <c r="WLF1" s="669"/>
      <c r="WLG1" s="669"/>
      <c r="WLH1" s="669"/>
      <c r="WLI1" s="669"/>
      <c r="WLJ1" s="669"/>
      <c r="WLK1" s="669"/>
      <c r="WLL1" s="670"/>
      <c r="WLM1" s="669"/>
      <c r="WLN1" s="669"/>
      <c r="WLO1" s="669"/>
      <c r="WLP1" s="671"/>
      <c r="WLQ1" s="550"/>
      <c r="WLR1" s="551"/>
      <c r="WLS1" s="669"/>
      <c r="WLT1" s="669"/>
      <c r="WLU1" s="669"/>
      <c r="WLV1" s="669"/>
      <c r="WLW1" s="669"/>
      <c r="WLX1" s="669"/>
      <c r="WLY1" s="669"/>
      <c r="WLZ1" s="669"/>
      <c r="WMA1" s="669"/>
      <c r="WMB1" s="669"/>
      <c r="WMC1" s="669"/>
      <c r="WMD1" s="669"/>
      <c r="WME1" s="669"/>
      <c r="WMF1" s="669"/>
      <c r="WMG1" s="670"/>
      <c r="WMH1" s="669"/>
      <c r="WMI1" s="669"/>
      <c r="WMJ1" s="669"/>
      <c r="WMK1" s="671"/>
      <c r="WML1" s="550"/>
      <c r="WMM1" s="551"/>
      <c r="WMN1" s="669"/>
      <c r="WMO1" s="669"/>
      <c r="WMP1" s="669"/>
      <c r="WMQ1" s="669"/>
      <c r="WMR1" s="669"/>
      <c r="WMS1" s="669"/>
      <c r="WMT1" s="669"/>
      <c r="WMU1" s="669"/>
      <c r="WMV1" s="669"/>
      <c r="WMW1" s="669"/>
      <c r="WMX1" s="669"/>
      <c r="WMY1" s="669"/>
      <c r="WMZ1" s="669"/>
      <c r="WNA1" s="669"/>
      <c r="WNB1" s="670"/>
      <c r="WNC1" s="669"/>
      <c r="WND1" s="669"/>
      <c r="WNE1" s="669"/>
      <c r="WNF1" s="671"/>
      <c r="WNG1" s="550"/>
      <c r="WNH1" s="551"/>
      <c r="WNI1" s="669"/>
      <c r="WNJ1" s="669"/>
      <c r="WNK1" s="669"/>
      <c r="WNL1" s="669"/>
      <c r="WNM1" s="669"/>
      <c r="WNN1" s="669"/>
      <c r="WNO1" s="669"/>
      <c r="WNP1" s="669"/>
      <c r="WNQ1" s="669"/>
      <c r="WNR1" s="669"/>
      <c r="WNS1" s="669"/>
      <c r="WNT1" s="669"/>
      <c r="WNU1" s="669"/>
      <c r="WNV1" s="669"/>
      <c r="WNW1" s="670"/>
      <c r="WNX1" s="669"/>
      <c r="WNY1" s="669"/>
      <c r="WNZ1" s="669"/>
      <c r="WOA1" s="671"/>
      <c r="WOB1" s="550"/>
      <c r="WOC1" s="551"/>
      <c r="WOD1" s="669"/>
      <c r="WOE1" s="669"/>
      <c r="WOF1" s="669"/>
      <c r="WOG1" s="669"/>
      <c r="WOH1" s="669"/>
      <c r="WOI1" s="669"/>
      <c r="WOJ1" s="669"/>
      <c r="WOK1" s="669"/>
      <c r="WOL1" s="669"/>
      <c r="WOM1" s="669"/>
      <c r="WON1" s="669"/>
      <c r="WOO1" s="669"/>
      <c r="WOP1" s="669"/>
      <c r="WOQ1" s="669"/>
      <c r="WOR1" s="670"/>
      <c r="WOS1" s="669"/>
      <c r="WOT1" s="669"/>
      <c r="WOU1" s="669"/>
      <c r="WOV1" s="671"/>
      <c r="WOW1" s="550"/>
      <c r="WOX1" s="551"/>
      <c r="WOY1" s="669"/>
      <c r="WOZ1" s="669"/>
      <c r="WPA1" s="669"/>
      <c r="WPB1" s="669"/>
      <c r="WPC1" s="669"/>
      <c r="WPD1" s="669"/>
      <c r="WPE1" s="669"/>
      <c r="WPF1" s="669"/>
      <c r="WPG1" s="669"/>
      <c r="WPH1" s="669"/>
      <c r="WPI1" s="669"/>
      <c r="WPJ1" s="669"/>
      <c r="WPK1" s="669"/>
      <c r="WPL1" s="669"/>
      <c r="WPM1" s="670"/>
      <c r="WPN1" s="669"/>
      <c r="WPO1" s="669"/>
      <c r="WPP1" s="669"/>
      <c r="WPQ1" s="671"/>
      <c r="WPR1" s="550"/>
      <c r="WPS1" s="551"/>
      <c r="WPT1" s="669"/>
      <c r="WPU1" s="669"/>
      <c r="WPV1" s="669"/>
      <c r="WPW1" s="669"/>
      <c r="WPX1" s="669"/>
      <c r="WPY1" s="669"/>
      <c r="WPZ1" s="669"/>
      <c r="WQA1" s="669"/>
      <c r="WQB1" s="669"/>
      <c r="WQC1" s="669"/>
      <c r="WQD1" s="669"/>
      <c r="WQE1" s="669"/>
      <c r="WQF1" s="669"/>
      <c r="WQG1" s="669"/>
      <c r="WQH1" s="670"/>
      <c r="WQI1" s="669"/>
      <c r="WQJ1" s="669"/>
      <c r="WQK1" s="669"/>
      <c r="WQL1" s="671"/>
      <c r="WQM1" s="550"/>
      <c r="WQN1" s="551"/>
      <c r="WQO1" s="669"/>
      <c r="WQP1" s="669"/>
      <c r="WQQ1" s="669"/>
      <c r="WQR1" s="669"/>
      <c r="WQS1" s="669"/>
      <c r="WQT1" s="669"/>
      <c r="WQU1" s="669"/>
      <c r="WQV1" s="669"/>
      <c r="WQW1" s="669"/>
      <c r="WQX1" s="669"/>
      <c r="WQY1" s="669"/>
      <c r="WQZ1" s="669"/>
      <c r="WRA1" s="669"/>
      <c r="WRB1" s="669"/>
      <c r="WRC1" s="670"/>
      <c r="WRD1" s="669"/>
      <c r="WRE1" s="669"/>
      <c r="WRF1" s="669"/>
      <c r="WRG1" s="671"/>
      <c r="WRH1" s="550"/>
      <c r="WRI1" s="551"/>
      <c r="WRJ1" s="669"/>
      <c r="WRK1" s="669"/>
      <c r="WRL1" s="669"/>
      <c r="WRM1" s="669"/>
      <c r="WRN1" s="669"/>
      <c r="WRO1" s="669"/>
      <c r="WRP1" s="669"/>
      <c r="WRQ1" s="669"/>
      <c r="WRR1" s="669"/>
      <c r="WRS1" s="669"/>
      <c r="WRT1" s="669"/>
      <c r="WRU1" s="669"/>
      <c r="WRV1" s="669"/>
      <c r="WRW1" s="669"/>
      <c r="WRX1" s="670"/>
      <c r="WRY1" s="669"/>
      <c r="WRZ1" s="669"/>
      <c r="WSA1" s="669"/>
      <c r="WSB1" s="671"/>
      <c r="WSC1" s="550"/>
      <c r="WSD1" s="551"/>
      <c r="WSE1" s="669"/>
      <c r="WSF1" s="669"/>
      <c r="WSG1" s="669"/>
      <c r="WSH1" s="669"/>
      <c r="WSI1" s="669"/>
      <c r="WSJ1" s="669"/>
      <c r="WSK1" s="669"/>
      <c r="WSL1" s="669"/>
      <c r="WSM1" s="669"/>
      <c r="WSN1" s="669"/>
      <c r="WSO1" s="669"/>
      <c r="WSP1" s="669"/>
      <c r="WSQ1" s="669"/>
      <c r="WSR1" s="669"/>
      <c r="WSS1" s="670"/>
      <c r="WST1" s="669"/>
      <c r="WSU1" s="669"/>
      <c r="WSV1" s="669"/>
      <c r="WSW1" s="671"/>
      <c r="WSX1" s="550"/>
      <c r="WSY1" s="551"/>
      <c r="WSZ1" s="669"/>
      <c r="WTA1" s="669"/>
      <c r="WTB1" s="669"/>
      <c r="WTC1" s="669"/>
      <c r="WTD1" s="669"/>
      <c r="WTE1" s="669"/>
      <c r="WTF1" s="669"/>
      <c r="WTG1" s="669"/>
      <c r="WTH1" s="669"/>
      <c r="WTI1" s="669"/>
      <c r="WTJ1" s="669"/>
      <c r="WTK1" s="669"/>
      <c r="WTL1" s="669"/>
      <c r="WTM1" s="669"/>
      <c r="WTN1" s="670"/>
      <c r="WTO1" s="669"/>
      <c r="WTP1" s="669"/>
      <c r="WTQ1" s="669"/>
      <c r="WTR1" s="671"/>
      <c r="WTS1" s="550"/>
      <c r="WTT1" s="551"/>
      <c r="WTU1" s="669"/>
      <c r="WTV1" s="669"/>
      <c r="WTW1" s="669"/>
      <c r="WTX1" s="669"/>
      <c r="WTY1" s="669"/>
      <c r="WTZ1" s="669"/>
      <c r="WUA1" s="669"/>
      <c r="WUB1" s="669"/>
      <c r="WUC1" s="669"/>
      <c r="WUD1" s="669"/>
      <c r="WUE1" s="669"/>
      <c r="WUF1" s="669"/>
      <c r="WUG1" s="669"/>
      <c r="WUH1" s="669"/>
      <c r="WUI1" s="670"/>
      <c r="WUJ1" s="669"/>
      <c r="WUK1" s="669"/>
      <c r="WUL1" s="669"/>
      <c r="WUM1" s="671"/>
      <c r="WUN1" s="550"/>
      <c r="WUO1" s="551"/>
      <c r="WUP1" s="669"/>
      <c r="WUQ1" s="669"/>
      <c r="WUR1" s="669"/>
      <c r="WUS1" s="669"/>
      <c r="WUT1" s="669"/>
      <c r="WUU1" s="669"/>
      <c r="WUV1" s="669"/>
      <c r="WUW1" s="669"/>
      <c r="WUX1" s="669"/>
      <c r="WUY1" s="669"/>
      <c r="WUZ1" s="669"/>
      <c r="WVA1" s="669"/>
      <c r="WVB1" s="669"/>
      <c r="WVC1" s="669"/>
      <c r="WVD1" s="670"/>
      <c r="WVE1" s="669"/>
      <c r="WVF1" s="669"/>
      <c r="WVG1" s="669"/>
      <c r="WVH1" s="671"/>
      <c r="WVI1" s="550"/>
      <c r="WVJ1" s="551"/>
      <c r="WVK1" s="669"/>
      <c r="WVL1" s="669"/>
      <c r="WVM1" s="669"/>
      <c r="WVN1" s="669"/>
      <c r="WVO1" s="669"/>
      <c r="WVP1" s="669"/>
      <c r="WVQ1" s="669"/>
      <c r="WVR1" s="669"/>
      <c r="WVS1" s="669"/>
      <c r="WVT1" s="669"/>
      <c r="WVU1" s="669"/>
      <c r="WVV1" s="669"/>
      <c r="WVW1" s="669"/>
      <c r="WVX1" s="669"/>
      <c r="WVY1" s="670"/>
      <c r="WVZ1" s="669"/>
      <c r="WWA1" s="669"/>
      <c r="WWB1" s="669"/>
      <c r="WWC1" s="671"/>
      <c r="WWD1" s="550"/>
      <c r="WWE1" s="551"/>
      <c r="WWF1" s="669"/>
      <c r="WWG1" s="669"/>
      <c r="WWH1" s="669"/>
      <c r="WWI1" s="669"/>
      <c r="WWJ1" s="669"/>
      <c r="WWK1" s="669"/>
      <c r="WWL1" s="669"/>
      <c r="WWM1" s="669"/>
      <c r="WWN1" s="669"/>
      <c r="WWO1" s="669"/>
      <c r="WWP1" s="669"/>
      <c r="WWQ1" s="669"/>
      <c r="WWR1" s="669"/>
      <c r="WWS1" s="669"/>
      <c r="WWT1" s="670"/>
      <c r="WWU1" s="669"/>
      <c r="WWV1" s="669"/>
      <c r="WWW1" s="669"/>
      <c r="WWX1" s="671"/>
      <c r="WWY1" s="550"/>
      <c r="WWZ1" s="551"/>
      <c r="WXA1" s="669"/>
      <c r="WXB1" s="669"/>
      <c r="WXC1" s="669"/>
      <c r="WXD1" s="669"/>
      <c r="WXE1" s="669"/>
      <c r="WXF1" s="669"/>
      <c r="WXG1" s="669"/>
      <c r="WXH1" s="669"/>
      <c r="WXI1" s="669"/>
      <c r="WXJ1" s="669"/>
      <c r="WXK1" s="669"/>
      <c r="WXL1" s="669"/>
      <c r="WXM1" s="669"/>
      <c r="WXN1" s="669"/>
      <c r="WXO1" s="670"/>
      <c r="WXP1" s="669"/>
      <c r="WXQ1" s="669"/>
      <c r="WXR1" s="669"/>
      <c r="WXS1" s="671"/>
      <c r="WXT1" s="550"/>
      <c r="WXU1" s="551"/>
      <c r="WXV1" s="669"/>
      <c r="WXW1" s="669"/>
      <c r="WXX1" s="669"/>
      <c r="WXY1" s="669"/>
      <c r="WXZ1" s="669"/>
      <c r="WYA1" s="669"/>
      <c r="WYB1" s="669"/>
      <c r="WYC1" s="669"/>
      <c r="WYD1" s="669"/>
      <c r="WYE1" s="669"/>
      <c r="WYF1" s="669"/>
      <c r="WYG1" s="669"/>
      <c r="WYH1" s="669"/>
      <c r="WYI1" s="669"/>
      <c r="WYJ1" s="670"/>
      <c r="WYK1" s="669"/>
      <c r="WYL1" s="669"/>
      <c r="WYM1" s="669"/>
      <c r="WYN1" s="671"/>
      <c r="WYO1" s="550"/>
      <c r="WYP1" s="551"/>
      <c r="WYQ1" s="669"/>
      <c r="WYR1" s="669"/>
      <c r="WYS1" s="669"/>
      <c r="WYT1" s="669"/>
      <c r="WYU1" s="669"/>
      <c r="WYV1" s="669"/>
      <c r="WYW1" s="669"/>
      <c r="WYX1" s="669"/>
      <c r="WYY1" s="669"/>
      <c r="WYZ1" s="669"/>
      <c r="WZA1" s="669"/>
      <c r="WZB1" s="669"/>
      <c r="WZC1" s="669"/>
      <c r="WZD1" s="669"/>
      <c r="WZE1" s="670"/>
      <c r="WZF1" s="669"/>
      <c r="WZG1" s="669"/>
      <c r="WZH1" s="669"/>
      <c r="WZI1" s="671"/>
      <c r="WZJ1" s="550"/>
      <c r="WZK1" s="551"/>
      <c r="WZL1" s="669"/>
      <c r="WZM1" s="669"/>
      <c r="WZN1" s="669"/>
      <c r="WZO1" s="669"/>
      <c r="WZP1" s="669"/>
      <c r="WZQ1" s="669"/>
      <c r="WZR1" s="669"/>
      <c r="WZS1" s="669"/>
      <c r="WZT1" s="669"/>
      <c r="WZU1" s="669"/>
      <c r="WZV1" s="669"/>
      <c r="WZW1" s="669"/>
      <c r="WZX1" s="669"/>
      <c r="WZY1" s="669"/>
      <c r="WZZ1" s="670"/>
      <c r="XAA1" s="669"/>
      <c r="XAB1" s="669"/>
      <c r="XAC1" s="669"/>
      <c r="XAD1" s="671"/>
      <c r="XAE1" s="550"/>
      <c r="XAF1" s="551"/>
      <c r="XAG1" s="669"/>
      <c r="XAH1" s="669"/>
      <c r="XAI1" s="669"/>
      <c r="XAJ1" s="669"/>
      <c r="XAK1" s="669"/>
      <c r="XAL1" s="669"/>
      <c r="XAM1" s="669"/>
      <c r="XAN1" s="669"/>
      <c r="XAO1" s="669"/>
      <c r="XAP1" s="669"/>
      <c r="XAQ1" s="669"/>
      <c r="XAR1" s="669"/>
      <c r="XAS1" s="669"/>
      <c r="XAT1" s="669"/>
      <c r="XAU1" s="670"/>
      <c r="XAV1" s="669"/>
      <c r="XAW1" s="669"/>
      <c r="XAX1" s="669"/>
      <c r="XAY1" s="671"/>
      <c r="XAZ1" s="550"/>
      <c r="XBA1" s="551"/>
      <c r="XBB1" s="669"/>
      <c r="XBC1" s="669"/>
      <c r="XBD1" s="669"/>
      <c r="XBE1" s="669"/>
      <c r="XBF1" s="669"/>
      <c r="XBG1" s="669"/>
      <c r="XBH1" s="669"/>
      <c r="XBI1" s="669"/>
      <c r="XBJ1" s="669"/>
      <c r="XBK1" s="669"/>
      <c r="XBL1" s="669"/>
      <c r="XBM1" s="669"/>
      <c r="XBN1" s="669"/>
      <c r="XBO1" s="669"/>
      <c r="XBP1" s="670"/>
      <c r="XBQ1" s="669"/>
      <c r="XBR1" s="669"/>
      <c r="XBS1" s="669"/>
      <c r="XBT1" s="671"/>
      <c r="XBU1" s="550"/>
      <c r="XBV1" s="551"/>
      <c r="XBW1" s="669"/>
      <c r="XBX1" s="669"/>
      <c r="XBY1" s="669"/>
      <c r="XBZ1" s="669"/>
      <c r="XCA1" s="669"/>
      <c r="XCB1" s="669"/>
      <c r="XCC1" s="669"/>
      <c r="XCD1" s="669"/>
      <c r="XCE1" s="669"/>
      <c r="XCF1" s="669"/>
      <c r="XCG1" s="669"/>
      <c r="XCH1" s="669"/>
      <c r="XCI1" s="669"/>
      <c r="XCJ1" s="669"/>
      <c r="XCK1" s="670"/>
      <c r="XCL1" s="669"/>
      <c r="XCM1" s="669"/>
      <c r="XCN1" s="669"/>
      <c r="XCO1" s="671"/>
      <c r="XCP1" s="550"/>
      <c r="XCQ1" s="551"/>
      <c r="XCR1" s="669"/>
      <c r="XCS1" s="669"/>
      <c r="XCT1" s="669"/>
      <c r="XCU1" s="669"/>
      <c r="XCV1" s="669"/>
      <c r="XCW1" s="669"/>
      <c r="XCX1" s="669"/>
      <c r="XCY1" s="669"/>
      <c r="XCZ1" s="669"/>
      <c r="XDA1" s="669"/>
      <c r="XDB1" s="669"/>
      <c r="XDC1" s="669"/>
      <c r="XDD1" s="669"/>
      <c r="XDE1" s="669"/>
      <c r="XDF1" s="670"/>
      <c r="XDG1" s="669"/>
      <c r="XDH1" s="669"/>
      <c r="XDI1" s="669"/>
      <c r="XDJ1" s="671"/>
      <c r="XDK1" s="550"/>
      <c r="XDL1" s="551"/>
      <c r="XDM1" s="669"/>
      <c r="XDN1" s="669"/>
      <c r="XDO1" s="669"/>
      <c r="XDP1" s="669"/>
      <c r="XDQ1" s="669"/>
      <c r="XDR1" s="669"/>
      <c r="XDS1" s="669"/>
      <c r="XDT1" s="669"/>
      <c r="XDU1" s="669"/>
      <c r="XDV1" s="669"/>
      <c r="XDW1" s="669"/>
      <c r="XDX1" s="669"/>
      <c r="XDY1" s="669"/>
      <c r="XDZ1" s="669"/>
      <c r="XEA1" s="670"/>
      <c r="XEB1" s="669"/>
      <c r="XEC1" s="669"/>
      <c r="XED1" s="669"/>
      <c r="XEE1" s="671"/>
      <c r="XEF1" s="550"/>
      <c r="XEG1" s="551"/>
      <c r="XEH1" s="669"/>
      <c r="XEI1" s="669"/>
      <c r="XEJ1" s="669"/>
      <c r="XEK1" s="669"/>
      <c r="XEL1" s="669"/>
      <c r="XEM1" s="669"/>
      <c r="XEN1" s="669"/>
      <c r="XEO1" s="669"/>
      <c r="XEP1" s="669"/>
      <c r="XEQ1" s="669"/>
      <c r="XER1" s="669"/>
      <c r="XES1" s="669"/>
      <c r="XET1" s="669"/>
      <c r="XEU1" s="669"/>
      <c r="XEV1" s="670"/>
      <c r="XEW1" s="669"/>
      <c r="XEX1" s="669"/>
      <c r="XEY1" s="669"/>
      <c r="XEZ1" s="671"/>
      <c r="XFA1" s="550"/>
      <c r="XFB1" s="550"/>
      <c r="XFC1" s="550"/>
      <c r="XFD1" s="550"/>
    </row>
    <row r="2" spans="1:16384" s="65" customFormat="1" ht="15" customHeight="1">
      <c r="A2" s="70"/>
      <c r="B2" s="70"/>
      <c r="C2" s="71"/>
      <c r="D2" s="71"/>
      <c r="E2" s="738" t="s">
        <v>50</v>
      </c>
      <c r="F2" s="739"/>
      <c r="G2" s="739"/>
      <c r="H2" s="739"/>
      <c r="I2" s="739"/>
      <c r="J2" s="739"/>
      <c r="K2" s="739"/>
      <c r="L2" s="739"/>
      <c r="M2" s="739"/>
      <c r="N2" s="739"/>
      <c r="O2" s="739"/>
      <c r="P2" s="739"/>
      <c r="Q2" s="739"/>
      <c r="R2" s="740"/>
      <c r="S2" s="730" t="s">
        <v>174</v>
      </c>
      <c r="T2" s="731"/>
      <c r="U2" s="731"/>
      <c r="V2" s="731"/>
      <c r="W2" s="731"/>
      <c r="X2" s="731"/>
      <c r="Y2" s="731"/>
      <c r="Z2" s="731"/>
      <c r="AA2" s="731"/>
      <c r="AB2" s="731"/>
      <c r="AC2" s="731"/>
      <c r="AD2" s="731"/>
      <c r="AE2" s="731"/>
      <c r="AF2" s="731"/>
      <c r="AG2" s="731"/>
      <c r="AH2" s="732"/>
      <c r="AI2" s="733" t="s">
        <v>255</v>
      </c>
      <c r="AJ2" s="734"/>
      <c r="AK2" s="734"/>
      <c r="AL2" s="734"/>
      <c r="AM2" s="734"/>
      <c r="AN2" s="734"/>
      <c r="AO2" s="734"/>
      <c r="AP2" s="734"/>
      <c r="AQ2" s="734"/>
      <c r="AR2" s="734"/>
      <c r="AS2" s="734"/>
      <c r="AT2" s="734"/>
      <c r="AU2" s="734"/>
      <c r="AV2" s="734"/>
      <c r="AW2" s="734"/>
      <c r="AX2" s="735"/>
      <c r="AY2"/>
    </row>
    <row r="3" spans="1:16384" ht="67.5" customHeight="1">
      <c r="A3" s="72" t="s">
        <v>452</v>
      </c>
      <c r="B3" s="72" t="s">
        <v>31</v>
      </c>
      <c r="C3" s="736" t="s">
        <v>453</v>
      </c>
      <c r="D3" s="737"/>
      <c r="E3" s="73" t="s">
        <v>66</v>
      </c>
      <c r="F3" s="73" t="s">
        <v>7</v>
      </c>
      <c r="G3" s="73" t="s">
        <v>21</v>
      </c>
      <c r="H3" s="73" t="s">
        <v>112</v>
      </c>
      <c r="I3" s="74" t="s">
        <v>454</v>
      </c>
      <c r="J3" s="75" t="s">
        <v>117</v>
      </c>
      <c r="K3" s="73" t="s">
        <v>64</v>
      </c>
      <c r="L3" s="73" t="s">
        <v>455</v>
      </c>
      <c r="M3" s="459" t="s">
        <v>2085</v>
      </c>
      <c r="N3" s="73" t="s">
        <v>69</v>
      </c>
      <c r="O3" s="390" t="s">
        <v>705</v>
      </c>
      <c r="P3" s="73" t="s">
        <v>149</v>
      </c>
      <c r="Q3" s="73" t="s">
        <v>514</v>
      </c>
      <c r="R3" s="73" t="s">
        <v>79</v>
      </c>
      <c r="S3" s="76" t="s">
        <v>3</v>
      </c>
      <c r="T3" s="76" t="s">
        <v>18</v>
      </c>
      <c r="U3" s="76" t="s">
        <v>457</v>
      </c>
      <c r="V3" s="76" t="s">
        <v>100</v>
      </c>
      <c r="W3" s="76" t="s">
        <v>33</v>
      </c>
      <c r="X3" s="76" t="s">
        <v>39</v>
      </c>
      <c r="Y3" s="77" t="s">
        <v>51</v>
      </c>
      <c r="Z3" s="77" t="s">
        <v>214</v>
      </c>
      <c r="AA3" s="77" t="s">
        <v>43</v>
      </c>
      <c r="AB3" s="77" t="s">
        <v>52</v>
      </c>
      <c r="AC3" s="77" t="s">
        <v>645</v>
      </c>
      <c r="AD3" s="77" t="s">
        <v>2119</v>
      </c>
      <c r="AE3" s="77" t="s">
        <v>59</v>
      </c>
      <c r="AF3" s="77" t="s">
        <v>105</v>
      </c>
      <c r="AG3" s="76" t="s">
        <v>73</v>
      </c>
      <c r="AH3" s="77" t="s">
        <v>76</v>
      </c>
      <c r="AI3" s="78" t="s">
        <v>108</v>
      </c>
      <c r="AJ3" s="78" t="s">
        <v>110</v>
      </c>
      <c r="AK3" s="79" t="s">
        <v>269</v>
      </c>
      <c r="AL3" s="78" t="s">
        <v>12</v>
      </c>
      <c r="AM3" s="78" t="s">
        <v>283</v>
      </c>
      <c r="AN3" s="78" t="s">
        <v>459</v>
      </c>
      <c r="AO3" s="78" t="s">
        <v>284</v>
      </c>
      <c r="AP3" s="78" t="s">
        <v>290</v>
      </c>
      <c r="AQ3" s="78" t="s">
        <v>295</v>
      </c>
      <c r="AR3" s="78" t="s">
        <v>107</v>
      </c>
      <c r="AS3" s="80" t="s">
        <v>38</v>
      </c>
      <c r="AT3" s="78" t="s">
        <v>55</v>
      </c>
      <c r="AU3" s="78" t="s">
        <v>67</v>
      </c>
      <c r="AV3" s="81" t="s">
        <v>71</v>
      </c>
      <c r="AW3" s="78" t="s">
        <v>318</v>
      </c>
      <c r="AX3" s="79" t="s">
        <v>89</v>
      </c>
    </row>
    <row r="4" spans="1:16384" ht="40" customHeight="1" thickBot="1">
      <c r="A4" s="82" t="s">
        <v>460</v>
      </c>
      <c r="B4" s="82" t="s">
        <v>46</v>
      </c>
      <c r="C4" s="728" t="s">
        <v>461</v>
      </c>
      <c r="D4" s="729"/>
      <c r="E4" s="83" t="s">
        <v>462</v>
      </c>
      <c r="F4" s="84"/>
      <c r="G4" s="84"/>
      <c r="H4" s="83" t="s">
        <v>462</v>
      </c>
      <c r="I4" s="83" t="s">
        <v>462</v>
      </c>
      <c r="J4" s="83" t="s">
        <v>462</v>
      </c>
      <c r="K4" s="84"/>
      <c r="L4" s="83" t="s">
        <v>462</v>
      </c>
      <c r="M4" s="83" t="s">
        <v>462</v>
      </c>
      <c r="N4" s="84"/>
      <c r="O4" s="84"/>
      <c r="P4" s="83" t="s">
        <v>462</v>
      </c>
      <c r="Q4" s="84"/>
      <c r="R4" s="84"/>
      <c r="S4" s="84"/>
      <c r="T4" s="84"/>
      <c r="U4" s="85"/>
      <c r="V4" s="85"/>
      <c r="W4" s="85"/>
      <c r="X4" s="85"/>
      <c r="Y4" s="85"/>
      <c r="Z4" s="86" t="s">
        <v>462</v>
      </c>
      <c r="AA4" s="87"/>
      <c r="AB4" s="88" t="s">
        <v>101</v>
      </c>
      <c r="AC4" s="84"/>
      <c r="AD4" s="85"/>
      <c r="AE4" s="89"/>
      <c r="AF4" s="87"/>
      <c r="AG4" s="90"/>
      <c r="AH4" s="91" t="s">
        <v>101</v>
      </c>
      <c r="AI4" s="87"/>
      <c r="AJ4" s="87"/>
      <c r="AK4" s="88" t="s">
        <v>101</v>
      </c>
      <c r="AL4" s="89"/>
      <c r="AM4" s="88" t="s">
        <v>101</v>
      </c>
      <c r="AN4" s="87"/>
      <c r="AO4" s="83" t="s">
        <v>462</v>
      </c>
      <c r="AP4" s="86" t="s">
        <v>462</v>
      </c>
      <c r="AQ4" s="93" t="s">
        <v>101</v>
      </c>
      <c r="AR4" s="94"/>
      <c r="AS4" s="91" t="s">
        <v>101</v>
      </c>
      <c r="AT4" s="90"/>
      <c r="AU4" s="87"/>
      <c r="AV4" s="94"/>
      <c r="AW4" s="93" t="s">
        <v>101</v>
      </c>
      <c r="AX4" s="95"/>
    </row>
    <row r="5" spans="1:16384" ht="28" customHeight="1">
      <c r="A5" s="699" t="s">
        <v>468</v>
      </c>
      <c r="B5" s="702" t="s">
        <v>61</v>
      </c>
      <c r="C5" s="705" t="s">
        <v>1</v>
      </c>
      <c r="D5" s="706"/>
      <c r="E5" s="96"/>
      <c r="F5" s="96"/>
      <c r="G5" s="96"/>
      <c r="H5" s="96"/>
      <c r="I5" s="96"/>
      <c r="J5" s="96"/>
      <c r="K5" s="96"/>
      <c r="L5" s="96"/>
      <c r="M5" s="96"/>
      <c r="N5" s="96"/>
      <c r="O5" s="96"/>
      <c r="P5" s="96"/>
      <c r="Q5" s="96"/>
      <c r="R5" s="96"/>
      <c r="S5" s="96" t="s">
        <v>57</v>
      </c>
      <c r="T5" s="96" t="s">
        <v>101</v>
      </c>
      <c r="U5" s="97"/>
      <c r="V5" s="97"/>
      <c r="W5" s="97" t="s">
        <v>57</v>
      </c>
      <c r="X5" s="97" t="s">
        <v>88</v>
      </c>
      <c r="Y5" s="97"/>
      <c r="Z5" s="96"/>
      <c r="AA5" s="98"/>
      <c r="AB5" s="88" t="s">
        <v>101</v>
      </c>
      <c r="AC5" s="96"/>
      <c r="AD5" s="99"/>
      <c r="AE5" s="100" t="s">
        <v>88</v>
      </c>
      <c r="AF5" s="97"/>
      <c r="AG5" s="101"/>
      <c r="AH5" s="88" t="s">
        <v>101</v>
      </c>
      <c r="AI5" s="97"/>
      <c r="AJ5" s="97"/>
      <c r="AK5" s="88" t="s">
        <v>101</v>
      </c>
      <c r="AL5" s="100" t="s">
        <v>88</v>
      </c>
      <c r="AM5" s="88" t="s">
        <v>101</v>
      </c>
      <c r="AN5" s="97"/>
      <c r="AO5" s="97"/>
      <c r="AP5" s="101"/>
      <c r="AQ5" s="93" t="s">
        <v>101</v>
      </c>
      <c r="AR5" s="102"/>
      <c r="AS5" s="88" t="s">
        <v>101</v>
      </c>
      <c r="AT5" s="101"/>
      <c r="AU5" s="103" t="s">
        <v>101</v>
      </c>
      <c r="AV5" s="103" t="s">
        <v>101</v>
      </c>
      <c r="AW5" s="93" t="s">
        <v>101</v>
      </c>
      <c r="AX5" s="104" t="s">
        <v>101</v>
      </c>
    </row>
    <row r="6" spans="1:16384" ht="27.25" customHeight="1">
      <c r="A6" s="700"/>
      <c r="B6" s="703"/>
      <c r="C6" s="707" t="s">
        <v>10</v>
      </c>
      <c r="D6" s="708"/>
      <c r="E6" s="105"/>
      <c r="F6" s="105"/>
      <c r="G6" s="105"/>
      <c r="H6" s="105"/>
      <c r="I6" s="105"/>
      <c r="J6" s="105"/>
      <c r="K6" s="105"/>
      <c r="L6" s="105"/>
      <c r="M6" s="105"/>
      <c r="N6" s="105"/>
      <c r="O6" s="105"/>
      <c r="P6" s="105"/>
      <c r="Q6" s="105"/>
      <c r="R6" s="105"/>
      <c r="S6" s="105" t="s">
        <v>101</v>
      </c>
      <c r="T6" s="105" t="s">
        <v>109</v>
      </c>
      <c r="U6" s="106"/>
      <c r="V6" s="106"/>
      <c r="W6" s="106" t="s">
        <v>101</v>
      </c>
      <c r="X6" s="106" t="s">
        <v>101</v>
      </c>
      <c r="Y6" s="106"/>
      <c r="Z6" s="105"/>
      <c r="AA6" s="107"/>
      <c r="AB6" s="88" t="s">
        <v>101</v>
      </c>
      <c r="AC6" s="105"/>
      <c r="AD6" s="108"/>
      <c r="AE6" s="109" t="s">
        <v>101</v>
      </c>
      <c r="AF6" s="106"/>
      <c r="AG6" s="110"/>
      <c r="AH6" s="88" t="s">
        <v>101</v>
      </c>
      <c r="AI6" s="106"/>
      <c r="AJ6" s="106"/>
      <c r="AK6" s="88" t="s">
        <v>101</v>
      </c>
      <c r="AL6" s="109" t="s">
        <v>478</v>
      </c>
      <c r="AM6" s="88" t="s">
        <v>101</v>
      </c>
      <c r="AN6" s="106"/>
      <c r="AO6" s="106"/>
      <c r="AP6" s="110"/>
      <c r="AQ6" s="93" t="s">
        <v>101</v>
      </c>
      <c r="AR6" s="111"/>
      <c r="AS6" s="88" t="s">
        <v>101</v>
      </c>
      <c r="AT6" s="110"/>
      <c r="AU6" s="112" t="s">
        <v>88</v>
      </c>
      <c r="AV6" s="112" t="s">
        <v>88</v>
      </c>
      <c r="AW6" s="93" t="s">
        <v>101</v>
      </c>
      <c r="AX6" s="113" t="s">
        <v>479</v>
      </c>
    </row>
    <row r="7" spans="1:16384" ht="39.65" customHeight="1" thickBot="1">
      <c r="A7" s="701"/>
      <c r="B7" s="704"/>
      <c r="C7" s="709" t="s">
        <v>13</v>
      </c>
      <c r="D7" s="710"/>
      <c r="E7" s="114"/>
      <c r="F7" s="114"/>
      <c r="G7" s="114"/>
      <c r="H7" s="114"/>
      <c r="I7" s="114"/>
      <c r="J7" s="114"/>
      <c r="K7" s="114"/>
      <c r="L7" s="114"/>
      <c r="M7" s="114"/>
      <c r="N7" s="114"/>
      <c r="O7" s="114"/>
      <c r="P7" s="114"/>
      <c r="Q7" s="114"/>
      <c r="R7" s="114"/>
      <c r="S7" s="114" t="s">
        <v>101</v>
      </c>
      <c r="T7" s="114" t="s">
        <v>109</v>
      </c>
      <c r="U7" s="115"/>
      <c r="V7" s="115"/>
      <c r="W7" s="115" t="s">
        <v>101</v>
      </c>
      <c r="X7" s="115" t="s">
        <v>101</v>
      </c>
      <c r="Y7" s="115"/>
      <c r="Z7" s="114"/>
      <c r="AA7" s="116"/>
      <c r="AB7" s="88" t="s">
        <v>101</v>
      </c>
      <c r="AC7" s="114"/>
      <c r="AD7" s="117"/>
      <c r="AE7" s="118" t="s">
        <v>101</v>
      </c>
      <c r="AF7" s="115"/>
      <c r="AG7" s="119"/>
      <c r="AH7" s="88" t="s">
        <v>101</v>
      </c>
      <c r="AI7" s="115"/>
      <c r="AJ7" s="115"/>
      <c r="AK7" s="88" t="s">
        <v>101</v>
      </c>
      <c r="AL7" s="118" t="s">
        <v>478</v>
      </c>
      <c r="AM7" s="88" t="s">
        <v>101</v>
      </c>
      <c r="AN7" s="115"/>
      <c r="AO7" s="115"/>
      <c r="AP7" s="119"/>
      <c r="AQ7" s="93" t="s">
        <v>101</v>
      </c>
      <c r="AR7" s="120"/>
      <c r="AS7" s="88" t="s">
        <v>101</v>
      </c>
      <c r="AT7" s="119"/>
      <c r="AU7" s="121" t="s">
        <v>101</v>
      </c>
      <c r="AV7" s="121" t="s">
        <v>101</v>
      </c>
      <c r="AW7" s="93" t="s">
        <v>101</v>
      </c>
      <c r="AX7" s="122" t="s">
        <v>101</v>
      </c>
    </row>
    <row r="8" spans="1:16384" ht="21">
      <c r="A8" s="699" t="s">
        <v>7</v>
      </c>
      <c r="B8" s="702" t="s">
        <v>90</v>
      </c>
      <c r="C8" s="705" t="s">
        <v>487</v>
      </c>
      <c r="D8" s="706"/>
      <c r="E8" s="96"/>
      <c r="F8" s="123" t="s">
        <v>109</v>
      </c>
      <c r="G8" s="125"/>
      <c r="H8" s="124"/>
      <c r="I8" s="124"/>
      <c r="J8" s="124"/>
      <c r="K8" s="126"/>
      <c r="L8" s="126"/>
      <c r="M8" s="126"/>
      <c r="N8" s="126"/>
      <c r="O8" s="124"/>
      <c r="P8" s="126"/>
      <c r="Q8" s="126"/>
      <c r="R8" s="124"/>
      <c r="S8" s="126"/>
      <c r="T8" s="126"/>
      <c r="U8" s="124"/>
      <c r="V8" s="124"/>
      <c r="W8" s="124"/>
      <c r="X8" s="124"/>
      <c r="Y8" s="124"/>
      <c r="Z8" s="127"/>
      <c r="AA8" s="128"/>
      <c r="AB8" s="88" t="s">
        <v>101</v>
      </c>
      <c r="AC8" s="126"/>
      <c r="AD8" s="124"/>
      <c r="AE8" s="125"/>
      <c r="AF8" s="124"/>
      <c r="AG8" s="129"/>
      <c r="AH8" s="88" t="s">
        <v>101</v>
      </c>
      <c r="AI8" s="130"/>
      <c r="AJ8" s="130"/>
      <c r="AK8" s="88" t="s">
        <v>101</v>
      </c>
      <c r="AL8" s="131"/>
      <c r="AM8" s="88" t="s">
        <v>101</v>
      </c>
      <c r="AN8" s="130"/>
      <c r="AO8" s="130"/>
      <c r="AP8" s="132"/>
      <c r="AQ8" s="93" t="s">
        <v>101</v>
      </c>
      <c r="AR8" s="133"/>
      <c r="AS8" s="88" t="s">
        <v>101</v>
      </c>
      <c r="AT8" s="132"/>
      <c r="AU8" s="130"/>
      <c r="AV8" s="133"/>
      <c r="AW8" s="93" t="s">
        <v>101</v>
      </c>
      <c r="AX8" s="134"/>
    </row>
    <row r="9" spans="1:16384" ht="21">
      <c r="A9" s="700"/>
      <c r="B9" s="703"/>
      <c r="C9" s="707" t="s">
        <v>8</v>
      </c>
      <c r="D9" s="708"/>
      <c r="E9" s="105"/>
      <c r="F9" s="92" t="s">
        <v>101</v>
      </c>
      <c r="G9" s="135"/>
      <c r="H9" s="128"/>
      <c r="I9" s="128"/>
      <c r="J9" s="128"/>
      <c r="K9" s="136"/>
      <c r="L9" s="136"/>
      <c r="M9" s="136"/>
      <c r="N9" s="136"/>
      <c r="O9" s="128"/>
      <c r="P9" s="136"/>
      <c r="Q9" s="136"/>
      <c r="R9" s="128"/>
      <c r="S9" s="136"/>
      <c r="T9" s="136"/>
      <c r="U9" s="128"/>
      <c r="V9" s="128"/>
      <c r="W9" s="128"/>
      <c r="X9" s="128"/>
      <c r="Y9" s="128"/>
      <c r="Z9" s="137"/>
      <c r="AA9" s="128"/>
      <c r="AB9" s="88" t="s">
        <v>101</v>
      </c>
      <c r="AC9" s="136"/>
      <c r="AD9" s="128"/>
      <c r="AE9" s="135"/>
      <c r="AF9" s="128"/>
      <c r="AG9" s="138"/>
      <c r="AH9" s="88" t="s">
        <v>101</v>
      </c>
      <c r="AI9" s="139"/>
      <c r="AJ9" s="139"/>
      <c r="AK9" s="88" t="s">
        <v>101</v>
      </c>
      <c r="AL9" s="140"/>
      <c r="AM9" s="88" t="s">
        <v>101</v>
      </c>
      <c r="AN9" s="139"/>
      <c r="AO9" s="139"/>
      <c r="AP9" s="141"/>
      <c r="AQ9" s="93" t="s">
        <v>101</v>
      </c>
      <c r="AR9" s="142"/>
      <c r="AS9" s="88" t="s">
        <v>101</v>
      </c>
      <c r="AT9" s="141"/>
      <c r="AU9" s="139"/>
      <c r="AV9" s="142"/>
      <c r="AW9" s="93" t="s">
        <v>101</v>
      </c>
      <c r="AX9" s="143"/>
    </row>
    <row r="10" spans="1:16384" ht="21.75" thickBot="1">
      <c r="A10" s="700"/>
      <c r="B10" s="703"/>
      <c r="C10" s="726" t="s">
        <v>9</v>
      </c>
      <c r="D10" s="727"/>
      <c r="E10" s="144"/>
      <c r="F10" s="145" t="s">
        <v>57</v>
      </c>
      <c r="G10" s="89"/>
      <c r="H10" s="128"/>
      <c r="I10" s="128"/>
      <c r="J10" s="128"/>
      <c r="K10" s="136"/>
      <c r="L10" s="136"/>
      <c r="M10" s="136"/>
      <c r="N10" s="136"/>
      <c r="O10" s="128"/>
      <c r="P10" s="136"/>
      <c r="Q10" s="136"/>
      <c r="R10" s="128"/>
      <c r="S10" s="136"/>
      <c r="T10" s="136"/>
      <c r="U10" s="128"/>
      <c r="V10" s="128"/>
      <c r="W10" s="128"/>
      <c r="X10" s="128"/>
      <c r="Y10" s="128"/>
      <c r="Z10" s="137"/>
      <c r="AA10" s="128"/>
      <c r="AB10" s="88" t="s">
        <v>101</v>
      </c>
      <c r="AC10" s="136"/>
      <c r="AD10" s="128"/>
      <c r="AE10" s="135"/>
      <c r="AF10" s="128"/>
      <c r="AG10" s="138"/>
      <c r="AH10" s="88" t="s">
        <v>101</v>
      </c>
      <c r="AI10" s="139"/>
      <c r="AJ10" s="139"/>
      <c r="AK10" s="88" t="s">
        <v>101</v>
      </c>
      <c r="AL10" s="140"/>
      <c r="AM10" s="88" t="s">
        <v>101</v>
      </c>
      <c r="AN10" s="139"/>
      <c r="AO10" s="139"/>
      <c r="AP10" s="141"/>
      <c r="AQ10" s="93" t="s">
        <v>101</v>
      </c>
      <c r="AR10" s="142"/>
      <c r="AS10" s="88" t="s">
        <v>101</v>
      </c>
      <c r="AT10" s="141"/>
      <c r="AU10" s="139"/>
      <c r="AV10" s="142"/>
      <c r="AW10" s="93" t="s">
        <v>101</v>
      </c>
      <c r="AX10" s="143"/>
    </row>
    <row r="11" spans="1:16384" ht="21">
      <c r="A11" s="699" t="s">
        <v>21</v>
      </c>
      <c r="B11" s="702" t="s">
        <v>103</v>
      </c>
      <c r="C11" s="705" t="s">
        <v>16</v>
      </c>
      <c r="D11" s="706"/>
      <c r="E11" s="96"/>
      <c r="F11" s="97"/>
      <c r="G11" s="103" t="s">
        <v>101</v>
      </c>
      <c r="H11" s="135"/>
      <c r="I11" s="128"/>
      <c r="J11" s="128"/>
      <c r="K11" s="136"/>
      <c r="L11" s="136"/>
      <c r="M11" s="136"/>
      <c r="N11" s="136"/>
      <c r="O11" s="128"/>
      <c r="P11" s="136"/>
      <c r="Q11" s="136"/>
      <c r="R11" s="128"/>
      <c r="S11" s="136"/>
      <c r="T11" s="136"/>
      <c r="U11" s="128"/>
      <c r="V11" s="128"/>
      <c r="W11" s="128"/>
      <c r="X11" s="128"/>
      <c r="Y11" s="128"/>
      <c r="Z11" s="137"/>
      <c r="AA11" s="128"/>
      <c r="AB11" s="88" t="s">
        <v>101</v>
      </c>
      <c r="AC11" s="136"/>
      <c r="AD11" s="128"/>
      <c r="AE11" s="135"/>
      <c r="AF11" s="128"/>
      <c r="AG11" s="138"/>
      <c r="AH11" s="88" t="s">
        <v>101</v>
      </c>
      <c r="AI11" s="139"/>
      <c r="AJ11" s="139"/>
      <c r="AK11" s="88" t="s">
        <v>101</v>
      </c>
      <c r="AL11" s="88"/>
      <c r="AM11" s="88" t="s">
        <v>101</v>
      </c>
      <c r="AN11" s="139"/>
      <c r="AO11" s="139"/>
      <c r="AP11" s="141"/>
      <c r="AQ11" s="93" t="s">
        <v>101</v>
      </c>
      <c r="AR11" s="142"/>
      <c r="AS11" s="88" t="s">
        <v>101</v>
      </c>
      <c r="AT11" s="141"/>
      <c r="AU11" s="139"/>
      <c r="AV11" s="142"/>
      <c r="AW11" s="93" t="s">
        <v>101</v>
      </c>
      <c r="AX11" s="143"/>
    </row>
    <row r="12" spans="1:16384" ht="21.75" thickBot="1">
      <c r="A12" s="700"/>
      <c r="B12" s="703"/>
      <c r="C12" s="726" t="s">
        <v>17</v>
      </c>
      <c r="D12" s="727"/>
      <c r="E12" s="144"/>
      <c r="F12" s="146"/>
      <c r="G12" s="147" t="s">
        <v>57</v>
      </c>
      <c r="H12" s="89"/>
      <c r="I12" s="87"/>
      <c r="J12" s="87"/>
      <c r="K12" s="136"/>
      <c r="L12" s="136"/>
      <c r="M12" s="136"/>
      <c r="N12" s="136"/>
      <c r="O12" s="87"/>
      <c r="P12" s="136"/>
      <c r="Q12" s="136"/>
      <c r="R12" s="128"/>
      <c r="S12" s="136"/>
      <c r="T12" s="136"/>
      <c r="U12" s="128"/>
      <c r="V12" s="128"/>
      <c r="W12" s="128"/>
      <c r="X12" s="128"/>
      <c r="Y12" s="128"/>
      <c r="Z12" s="137"/>
      <c r="AA12" s="128"/>
      <c r="AB12" s="88" t="s">
        <v>101</v>
      </c>
      <c r="AC12" s="136"/>
      <c r="AD12" s="128"/>
      <c r="AE12" s="135"/>
      <c r="AF12" s="128"/>
      <c r="AG12" s="138"/>
      <c r="AH12" s="88" t="s">
        <v>101</v>
      </c>
      <c r="AI12" s="139"/>
      <c r="AJ12" s="139"/>
      <c r="AK12" s="88" t="s">
        <v>101</v>
      </c>
      <c r="AL12" s="140"/>
      <c r="AM12" s="88" t="s">
        <v>101</v>
      </c>
      <c r="AN12" s="139"/>
      <c r="AO12" s="139"/>
      <c r="AP12" s="141"/>
      <c r="AQ12" s="93" t="s">
        <v>101</v>
      </c>
      <c r="AR12" s="142"/>
      <c r="AS12" s="93" t="s">
        <v>101</v>
      </c>
      <c r="AT12" s="141"/>
      <c r="AU12" s="139"/>
      <c r="AV12" s="142"/>
      <c r="AW12" s="93" t="s">
        <v>101</v>
      </c>
      <c r="AX12" s="143"/>
    </row>
    <row r="13" spans="1:16384" ht="40.75" customHeight="1">
      <c r="A13" s="699" t="s">
        <v>741</v>
      </c>
      <c r="B13" s="702" t="s">
        <v>790</v>
      </c>
      <c r="C13" s="711" t="s">
        <v>742</v>
      </c>
      <c r="D13" s="712"/>
      <c r="E13" s="96"/>
      <c r="F13" s="97"/>
      <c r="G13" s="97"/>
      <c r="H13" s="97"/>
      <c r="I13" s="97"/>
      <c r="J13" s="97"/>
      <c r="K13" s="97"/>
      <c r="L13" s="97"/>
      <c r="M13" s="101"/>
      <c r="N13" s="101"/>
      <c r="O13" s="104" t="s">
        <v>109</v>
      </c>
      <c r="P13" s="136"/>
      <c r="Q13" s="148"/>
      <c r="R13" s="135"/>
      <c r="S13" s="136"/>
      <c r="T13" s="136"/>
      <c r="U13" s="128"/>
      <c r="V13" s="128"/>
      <c r="W13" s="128"/>
      <c r="X13" s="128"/>
      <c r="Y13" s="128"/>
      <c r="Z13" s="137"/>
      <c r="AA13" s="128"/>
      <c r="AB13" s="88" t="s">
        <v>101</v>
      </c>
      <c r="AC13" s="136"/>
      <c r="AD13" s="128"/>
      <c r="AE13" s="135"/>
      <c r="AF13" s="128"/>
      <c r="AG13" s="138"/>
      <c r="AH13" s="88" t="s">
        <v>101</v>
      </c>
      <c r="AI13" s="139"/>
      <c r="AJ13" s="139"/>
      <c r="AK13" s="88" t="s">
        <v>101</v>
      </c>
      <c r="AL13" s="140"/>
      <c r="AM13" s="88" t="s">
        <v>101</v>
      </c>
      <c r="AN13" s="139"/>
      <c r="AO13" s="139"/>
      <c r="AP13" s="141"/>
      <c r="AQ13" s="93" t="s">
        <v>101</v>
      </c>
      <c r="AR13" s="142"/>
      <c r="AS13" s="93" t="s">
        <v>101</v>
      </c>
      <c r="AT13" s="141"/>
      <c r="AU13" s="139"/>
      <c r="AV13" s="142"/>
      <c r="AW13" s="93" t="s">
        <v>101</v>
      </c>
      <c r="AX13" s="143"/>
    </row>
    <row r="14" spans="1:16384" ht="47.15" customHeight="1">
      <c r="A14" s="700"/>
      <c r="B14" s="703"/>
      <c r="C14" s="713" t="s">
        <v>743</v>
      </c>
      <c r="D14" s="714"/>
      <c r="E14" s="105"/>
      <c r="F14" s="106"/>
      <c r="G14" s="106"/>
      <c r="H14" s="106"/>
      <c r="I14" s="106"/>
      <c r="J14" s="106"/>
      <c r="K14" s="106"/>
      <c r="L14" s="106"/>
      <c r="M14" s="110"/>
      <c r="N14" s="110"/>
      <c r="O14" s="113" t="s">
        <v>101</v>
      </c>
      <c r="P14" s="136"/>
      <c r="Q14" s="148"/>
      <c r="R14" s="135"/>
      <c r="S14" s="136"/>
      <c r="T14" s="136"/>
      <c r="U14" s="128"/>
      <c r="V14" s="128"/>
      <c r="W14" s="128"/>
      <c r="X14" s="128"/>
      <c r="Y14" s="128"/>
      <c r="Z14" s="137"/>
      <c r="AA14" s="128"/>
      <c r="AB14" s="88" t="s">
        <v>101</v>
      </c>
      <c r="AC14" s="136"/>
      <c r="AD14" s="128"/>
      <c r="AE14" s="135"/>
      <c r="AF14" s="128"/>
      <c r="AG14" s="138"/>
      <c r="AH14" s="88" t="s">
        <v>101</v>
      </c>
      <c r="AI14" s="139"/>
      <c r="AJ14" s="139"/>
      <c r="AK14" s="88" t="s">
        <v>101</v>
      </c>
      <c r="AL14" s="140"/>
      <c r="AM14" s="88" t="s">
        <v>101</v>
      </c>
      <c r="AN14" s="139"/>
      <c r="AO14" s="139"/>
      <c r="AP14" s="141"/>
      <c r="AQ14" s="93" t="s">
        <v>101</v>
      </c>
      <c r="AR14" s="142"/>
      <c r="AS14" s="93" t="s">
        <v>101</v>
      </c>
      <c r="AT14" s="141"/>
      <c r="AU14" s="139"/>
      <c r="AV14" s="142"/>
      <c r="AW14" s="93" t="s">
        <v>101</v>
      </c>
      <c r="AX14" s="143"/>
    </row>
    <row r="15" spans="1:16384" ht="55.4" customHeight="1" thickBot="1">
      <c r="A15" s="700"/>
      <c r="B15" s="703"/>
      <c r="C15" s="722" t="s">
        <v>17</v>
      </c>
      <c r="D15" s="723"/>
      <c r="E15" s="144"/>
      <c r="F15" s="146"/>
      <c r="G15" s="146"/>
      <c r="H15" s="146"/>
      <c r="I15" s="146"/>
      <c r="J15" s="146"/>
      <c r="K15" s="146"/>
      <c r="L15" s="146"/>
      <c r="M15" s="149"/>
      <c r="N15" s="149"/>
      <c r="O15" s="122" t="s">
        <v>88</v>
      </c>
      <c r="P15" s="136"/>
      <c r="Q15" s="148"/>
      <c r="R15" s="89"/>
      <c r="S15" s="136"/>
      <c r="T15" s="136"/>
      <c r="U15" s="128"/>
      <c r="V15" s="128"/>
      <c r="W15" s="128"/>
      <c r="X15" s="128"/>
      <c r="Y15" s="128"/>
      <c r="Z15" s="137"/>
      <c r="AA15" s="128"/>
      <c r="AB15" s="88" t="s">
        <v>101</v>
      </c>
      <c r="AC15" s="136"/>
      <c r="AD15" s="128"/>
      <c r="AE15" s="135"/>
      <c r="AF15" s="128"/>
      <c r="AG15" s="138"/>
      <c r="AH15" s="88" t="s">
        <v>101</v>
      </c>
      <c r="AI15" s="139"/>
      <c r="AJ15" s="139"/>
      <c r="AK15" s="88" t="s">
        <v>101</v>
      </c>
      <c r="AL15" s="140"/>
      <c r="AM15" s="88" t="s">
        <v>101</v>
      </c>
      <c r="AN15" s="139"/>
      <c r="AO15" s="139"/>
      <c r="AP15" s="141"/>
      <c r="AQ15" s="93" t="s">
        <v>101</v>
      </c>
      <c r="AR15" s="142"/>
      <c r="AS15" s="93" t="s">
        <v>101</v>
      </c>
      <c r="AT15" s="141"/>
      <c r="AU15" s="139"/>
      <c r="AV15" s="142"/>
      <c r="AW15" s="93" t="s">
        <v>101</v>
      </c>
      <c r="AX15" s="143"/>
    </row>
    <row r="16" spans="1:16384" ht="21">
      <c r="A16" s="699" t="s">
        <v>79</v>
      </c>
      <c r="B16" s="702" t="s">
        <v>509</v>
      </c>
      <c r="C16" s="711" t="s">
        <v>510</v>
      </c>
      <c r="D16" s="712"/>
      <c r="E16" s="96"/>
      <c r="F16" s="97"/>
      <c r="G16" s="97"/>
      <c r="H16" s="97"/>
      <c r="I16" s="97"/>
      <c r="J16" s="97"/>
      <c r="K16" s="97"/>
      <c r="L16" s="97"/>
      <c r="M16" s="97"/>
      <c r="N16" s="97"/>
      <c r="O16" s="97"/>
      <c r="P16" s="97"/>
      <c r="Q16" s="97"/>
      <c r="R16" s="103" t="s">
        <v>109</v>
      </c>
      <c r="S16" s="136"/>
      <c r="T16" s="136"/>
      <c r="U16" s="128"/>
      <c r="V16" s="128"/>
      <c r="W16" s="128"/>
      <c r="X16" s="128"/>
      <c r="Y16" s="128"/>
      <c r="Z16" s="137"/>
      <c r="AA16" s="128"/>
      <c r="AB16" s="88" t="s">
        <v>101</v>
      </c>
      <c r="AC16" s="136"/>
      <c r="AD16" s="128"/>
      <c r="AE16" s="135"/>
      <c r="AF16" s="128"/>
      <c r="AG16" s="138"/>
      <c r="AH16" s="88" t="s">
        <v>101</v>
      </c>
      <c r="AI16" s="139"/>
      <c r="AJ16" s="139"/>
      <c r="AK16" s="88" t="s">
        <v>101</v>
      </c>
      <c r="AL16" s="140"/>
      <c r="AM16" s="88" t="s">
        <v>101</v>
      </c>
      <c r="AN16" s="139"/>
      <c r="AO16" s="139"/>
      <c r="AP16" s="141"/>
      <c r="AQ16" s="93" t="s">
        <v>101</v>
      </c>
      <c r="AR16" s="142"/>
      <c r="AS16" s="93" t="s">
        <v>101</v>
      </c>
      <c r="AT16" s="141"/>
      <c r="AU16" s="139"/>
      <c r="AV16" s="142"/>
      <c r="AW16" s="93" t="s">
        <v>101</v>
      </c>
      <c r="AX16" s="143"/>
    </row>
    <row r="17" spans="1:50" ht="21">
      <c r="A17" s="700"/>
      <c r="B17" s="703"/>
      <c r="C17" s="713" t="s">
        <v>80</v>
      </c>
      <c r="D17" s="714"/>
      <c r="E17" s="105"/>
      <c r="F17" s="106"/>
      <c r="G17" s="106"/>
      <c r="H17" s="106"/>
      <c r="I17" s="106"/>
      <c r="J17" s="106"/>
      <c r="K17" s="106"/>
      <c r="L17" s="106"/>
      <c r="M17" s="106"/>
      <c r="N17" s="106"/>
      <c r="O17" s="106"/>
      <c r="P17" s="106"/>
      <c r="Q17" s="106"/>
      <c r="R17" s="112" t="s">
        <v>101</v>
      </c>
      <c r="S17" s="136"/>
      <c r="T17" s="136"/>
      <c r="U17" s="128"/>
      <c r="V17" s="128"/>
      <c r="W17" s="128"/>
      <c r="X17" s="128"/>
      <c r="Y17" s="128"/>
      <c r="Z17" s="137"/>
      <c r="AA17" s="128"/>
      <c r="AB17" s="88" t="s">
        <v>101</v>
      </c>
      <c r="AC17" s="136"/>
      <c r="AD17" s="128"/>
      <c r="AE17" s="135"/>
      <c r="AF17" s="128"/>
      <c r="AG17" s="138"/>
      <c r="AH17" s="88" t="s">
        <v>101</v>
      </c>
      <c r="AI17" s="139"/>
      <c r="AJ17" s="139"/>
      <c r="AK17" s="88" t="s">
        <v>101</v>
      </c>
      <c r="AL17" s="140"/>
      <c r="AM17" s="88" t="s">
        <v>101</v>
      </c>
      <c r="AN17" s="139"/>
      <c r="AO17" s="139"/>
      <c r="AP17" s="141"/>
      <c r="AQ17" s="93" t="s">
        <v>101</v>
      </c>
      <c r="AR17" s="142"/>
      <c r="AS17" s="93" t="s">
        <v>101</v>
      </c>
      <c r="AT17" s="141"/>
      <c r="AU17" s="139"/>
      <c r="AV17" s="142"/>
      <c r="AW17" s="93" t="s">
        <v>101</v>
      </c>
      <c r="AX17" s="143"/>
    </row>
    <row r="18" spans="1:50" ht="21">
      <c r="A18" s="700"/>
      <c r="B18" s="703"/>
      <c r="C18" s="713" t="s">
        <v>81</v>
      </c>
      <c r="D18" s="714"/>
      <c r="E18" s="105"/>
      <c r="F18" s="106"/>
      <c r="G18" s="106"/>
      <c r="H18" s="106"/>
      <c r="I18" s="106"/>
      <c r="J18" s="106"/>
      <c r="K18" s="106"/>
      <c r="L18" s="106"/>
      <c r="M18" s="106"/>
      <c r="N18" s="106"/>
      <c r="O18" s="106"/>
      <c r="P18" s="106"/>
      <c r="Q18" s="106"/>
      <c r="R18" s="112" t="s">
        <v>101</v>
      </c>
      <c r="S18" s="136"/>
      <c r="T18" s="136"/>
      <c r="U18" s="128"/>
      <c r="V18" s="128"/>
      <c r="W18" s="128"/>
      <c r="X18" s="128"/>
      <c r="Y18" s="128"/>
      <c r="Z18" s="137"/>
      <c r="AA18" s="128"/>
      <c r="AB18" s="88" t="s">
        <v>101</v>
      </c>
      <c r="AC18" s="136"/>
      <c r="AD18" s="128"/>
      <c r="AE18" s="135"/>
      <c r="AF18" s="128"/>
      <c r="AG18" s="138"/>
      <c r="AH18" s="88" t="s">
        <v>101</v>
      </c>
      <c r="AI18" s="139"/>
      <c r="AJ18" s="139"/>
      <c r="AK18" s="88" t="s">
        <v>101</v>
      </c>
      <c r="AL18" s="140"/>
      <c r="AM18" s="88" t="s">
        <v>101</v>
      </c>
      <c r="AN18" s="139"/>
      <c r="AO18" s="139"/>
      <c r="AP18" s="141"/>
      <c r="AQ18" s="93" t="s">
        <v>101</v>
      </c>
      <c r="AR18" s="142"/>
      <c r="AS18" s="93" t="s">
        <v>101</v>
      </c>
      <c r="AT18" s="141"/>
      <c r="AU18" s="139"/>
      <c r="AV18" s="142"/>
      <c r="AW18" s="93" t="s">
        <v>101</v>
      </c>
      <c r="AX18" s="143"/>
    </row>
    <row r="19" spans="1:50" ht="21">
      <c r="A19" s="700"/>
      <c r="B19" s="703"/>
      <c r="C19" s="713" t="s">
        <v>82</v>
      </c>
      <c r="D19" s="714"/>
      <c r="E19" s="105"/>
      <c r="F19" s="106"/>
      <c r="G19" s="106"/>
      <c r="H19" s="106"/>
      <c r="I19" s="106"/>
      <c r="J19" s="106"/>
      <c r="K19" s="106"/>
      <c r="L19" s="106"/>
      <c r="M19" s="106"/>
      <c r="N19" s="106"/>
      <c r="O19" s="106"/>
      <c r="P19" s="106"/>
      <c r="Q19" s="106"/>
      <c r="R19" s="112" t="s">
        <v>88</v>
      </c>
      <c r="S19" s="136"/>
      <c r="T19" s="136"/>
      <c r="U19" s="128"/>
      <c r="V19" s="128"/>
      <c r="W19" s="128"/>
      <c r="X19" s="128"/>
      <c r="Y19" s="128"/>
      <c r="Z19" s="137"/>
      <c r="AA19" s="128"/>
      <c r="AB19" s="88" t="s">
        <v>101</v>
      </c>
      <c r="AC19" s="136"/>
      <c r="AD19" s="128"/>
      <c r="AE19" s="135"/>
      <c r="AF19" s="128"/>
      <c r="AG19" s="138"/>
      <c r="AH19" s="88" t="s">
        <v>101</v>
      </c>
      <c r="AI19" s="139"/>
      <c r="AJ19" s="139"/>
      <c r="AK19" s="88" t="s">
        <v>101</v>
      </c>
      <c r="AL19" s="140"/>
      <c r="AM19" s="88" t="s">
        <v>101</v>
      </c>
      <c r="AN19" s="139"/>
      <c r="AO19" s="139"/>
      <c r="AP19" s="141"/>
      <c r="AQ19" s="93" t="s">
        <v>101</v>
      </c>
      <c r="AR19" s="142"/>
      <c r="AS19" s="93" t="s">
        <v>101</v>
      </c>
      <c r="AT19" s="141"/>
      <c r="AU19" s="139"/>
      <c r="AV19" s="142"/>
      <c r="AW19" s="93" t="s">
        <v>101</v>
      </c>
      <c r="AX19" s="143"/>
    </row>
    <row r="20" spans="1:50" ht="21.75" thickBot="1">
      <c r="A20" s="701"/>
      <c r="B20" s="704"/>
      <c r="C20" s="688" t="s">
        <v>83</v>
      </c>
      <c r="D20" s="689"/>
      <c r="E20" s="114"/>
      <c r="F20" s="114"/>
      <c r="G20" s="114"/>
      <c r="H20" s="114"/>
      <c r="I20" s="114"/>
      <c r="J20" s="114"/>
      <c r="K20" s="114"/>
      <c r="L20" s="114"/>
      <c r="M20" s="114"/>
      <c r="N20" s="114"/>
      <c r="O20" s="114"/>
      <c r="P20" s="114"/>
      <c r="Q20" s="114"/>
      <c r="R20" s="116" t="s">
        <v>57</v>
      </c>
      <c r="S20" s="136"/>
      <c r="T20" s="136"/>
      <c r="U20" s="128"/>
      <c r="V20" s="128"/>
      <c r="W20" s="128"/>
      <c r="X20" s="128"/>
      <c r="Y20" s="128"/>
      <c r="Z20" s="137"/>
      <c r="AA20" s="128"/>
      <c r="AB20" s="88" t="s">
        <v>101</v>
      </c>
      <c r="AC20" s="136"/>
      <c r="AD20" s="128"/>
      <c r="AE20" s="135"/>
      <c r="AF20" s="128"/>
      <c r="AG20" s="138"/>
      <c r="AH20" s="93" t="s">
        <v>101</v>
      </c>
      <c r="AI20" s="139"/>
      <c r="AJ20" s="139"/>
      <c r="AK20" s="88" t="s">
        <v>101</v>
      </c>
      <c r="AL20" s="140"/>
      <c r="AM20" s="88" t="s">
        <v>101</v>
      </c>
      <c r="AN20" s="139"/>
      <c r="AO20" s="139"/>
      <c r="AP20" s="141"/>
      <c r="AQ20" s="93" t="s">
        <v>101</v>
      </c>
      <c r="AR20" s="142"/>
      <c r="AS20" s="93" t="s">
        <v>101</v>
      </c>
      <c r="AT20" s="141"/>
      <c r="AU20" s="139"/>
      <c r="AV20" s="142"/>
      <c r="AW20" s="93" t="s">
        <v>101</v>
      </c>
      <c r="AX20" s="143"/>
    </row>
    <row r="21" spans="1:50" ht="21">
      <c r="A21" s="699" t="s">
        <v>514</v>
      </c>
      <c r="B21" s="702" t="s">
        <v>114</v>
      </c>
      <c r="C21" s="711" t="s">
        <v>85</v>
      </c>
      <c r="D21" s="712"/>
      <c r="E21" s="96"/>
      <c r="F21" s="96"/>
      <c r="G21" s="96"/>
      <c r="H21" s="96"/>
      <c r="I21" s="96"/>
      <c r="J21" s="96"/>
      <c r="K21" s="96"/>
      <c r="L21" s="96"/>
      <c r="M21" s="96"/>
      <c r="N21" s="96"/>
      <c r="O21" s="96"/>
      <c r="P21" s="96"/>
      <c r="Q21" s="98" t="s">
        <v>109</v>
      </c>
      <c r="R21" s="148"/>
      <c r="S21" s="136"/>
      <c r="T21" s="136"/>
      <c r="U21" s="128"/>
      <c r="V21" s="128"/>
      <c r="W21" s="128"/>
      <c r="X21" s="128"/>
      <c r="Y21" s="128"/>
      <c r="Z21" s="137"/>
      <c r="AA21" s="128"/>
      <c r="AB21" s="88" t="s">
        <v>101</v>
      </c>
      <c r="AC21" s="136"/>
      <c r="AD21" s="128"/>
      <c r="AE21" s="135"/>
      <c r="AF21" s="128"/>
      <c r="AG21" s="138"/>
      <c r="AH21" s="93" t="s">
        <v>101</v>
      </c>
      <c r="AI21" s="139"/>
      <c r="AJ21" s="139"/>
      <c r="AK21" s="88" t="s">
        <v>101</v>
      </c>
      <c r="AL21" s="140"/>
      <c r="AM21" s="88" t="s">
        <v>101</v>
      </c>
      <c r="AN21" s="139"/>
      <c r="AO21" s="139"/>
      <c r="AP21" s="141"/>
      <c r="AQ21" s="93" t="s">
        <v>101</v>
      </c>
      <c r="AR21" s="142"/>
      <c r="AS21" s="93" t="s">
        <v>101</v>
      </c>
      <c r="AT21" s="141"/>
      <c r="AU21" s="139"/>
      <c r="AV21" s="142"/>
      <c r="AW21" s="93" t="s">
        <v>101</v>
      </c>
      <c r="AX21" s="143"/>
    </row>
    <row r="22" spans="1:50" ht="21">
      <c r="A22" s="700"/>
      <c r="B22" s="703"/>
      <c r="C22" s="713" t="s">
        <v>87</v>
      </c>
      <c r="D22" s="714"/>
      <c r="E22" s="105"/>
      <c r="F22" s="105"/>
      <c r="G22" s="105"/>
      <c r="H22" s="105"/>
      <c r="I22" s="105"/>
      <c r="J22" s="105"/>
      <c r="K22" s="105"/>
      <c r="L22" s="105"/>
      <c r="M22" s="105"/>
      <c r="N22" s="105"/>
      <c r="O22" s="105"/>
      <c r="P22" s="105"/>
      <c r="Q22" s="107" t="s">
        <v>101</v>
      </c>
      <c r="R22" s="148"/>
      <c r="S22" s="136"/>
      <c r="T22" s="136"/>
      <c r="U22" s="128"/>
      <c r="V22" s="128"/>
      <c r="W22" s="128"/>
      <c r="X22" s="128"/>
      <c r="Y22" s="128"/>
      <c r="Z22" s="137"/>
      <c r="AA22" s="128"/>
      <c r="AB22" s="88" t="s">
        <v>101</v>
      </c>
      <c r="AC22" s="136"/>
      <c r="AD22" s="128"/>
      <c r="AE22" s="135"/>
      <c r="AF22" s="128"/>
      <c r="AG22" s="138"/>
      <c r="AH22" s="93" t="s">
        <v>101</v>
      </c>
      <c r="AI22" s="139"/>
      <c r="AJ22" s="139"/>
      <c r="AK22" s="88" t="s">
        <v>101</v>
      </c>
      <c r="AL22" s="140"/>
      <c r="AM22" s="88" t="s">
        <v>101</v>
      </c>
      <c r="AN22" s="139"/>
      <c r="AO22" s="139"/>
      <c r="AP22" s="141"/>
      <c r="AQ22" s="93" t="s">
        <v>101</v>
      </c>
      <c r="AR22" s="142"/>
      <c r="AS22" s="93" t="s">
        <v>101</v>
      </c>
      <c r="AT22" s="141"/>
      <c r="AU22" s="139"/>
      <c r="AV22" s="142"/>
      <c r="AW22" s="93" t="s">
        <v>101</v>
      </c>
      <c r="AX22" s="143"/>
    </row>
    <row r="23" spans="1:50" ht="32.25" customHeight="1" thickBot="1">
      <c r="A23" s="701"/>
      <c r="B23" s="704"/>
      <c r="C23" s="688" t="s">
        <v>17</v>
      </c>
      <c r="D23" s="689"/>
      <c r="E23" s="114"/>
      <c r="F23" s="114"/>
      <c r="G23" s="114"/>
      <c r="H23" s="114"/>
      <c r="I23" s="114"/>
      <c r="J23" s="114"/>
      <c r="K23" s="114"/>
      <c r="L23" s="114"/>
      <c r="M23" s="114"/>
      <c r="N23" s="114"/>
      <c r="O23" s="114"/>
      <c r="P23" s="114"/>
      <c r="Q23" s="116" t="s">
        <v>57</v>
      </c>
      <c r="R23" s="150"/>
      <c r="S23" s="136"/>
      <c r="T23" s="136"/>
      <c r="U23" s="128"/>
      <c r="V23" s="128"/>
      <c r="W23" s="128"/>
      <c r="X23" s="128"/>
      <c r="Y23" s="128"/>
      <c r="Z23" s="137"/>
      <c r="AA23" s="128"/>
      <c r="AB23" s="88" t="s">
        <v>101</v>
      </c>
      <c r="AC23" s="136"/>
      <c r="AD23" s="128"/>
      <c r="AE23" s="135"/>
      <c r="AF23" s="128"/>
      <c r="AG23" s="138"/>
      <c r="AH23" s="93" t="s">
        <v>101</v>
      </c>
      <c r="AI23" s="139"/>
      <c r="AJ23" s="139"/>
      <c r="AK23" s="88" t="s">
        <v>101</v>
      </c>
      <c r="AL23" s="140"/>
      <c r="AM23" s="88" t="s">
        <v>101</v>
      </c>
      <c r="AN23" s="139"/>
      <c r="AO23" s="139"/>
      <c r="AP23" s="141"/>
      <c r="AQ23" s="93" t="s">
        <v>101</v>
      </c>
      <c r="AR23" s="142"/>
      <c r="AS23" s="93" t="s">
        <v>101</v>
      </c>
      <c r="AT23" s="141"/>
      <c r="AU23" s="139"/>
      <c r="AV23" s="142"/>
      <c r="AW23" s="93" t="s">
        <v>101</v>
      </c>
      <c r="AX23" s="143"/>
    </row>
    <row r="24" spans="1:50" ht="21">
      <c r="A24" s="700" t="s">
        <v>64</v>
      </c>
      <c r="B24" s="703" t="s">
        <v>116</v>
      </c>
      <c r="C24" s="724" t="s">
        <v>63</v>
      </c>
      <c r="D24" s="725"/>
      <c r="E24" s="151"/>
      <c r="F24" s="151"/>
      <c r="G24" s="151"/>
      <c r="H24" s="151"/>
      <c r="I24" s="151"/>
      <c r="J24" s="151"/>
      <c r="K24" s="152" t="s">
        <v>101</v>
      </c>
      <c r="L24" s="153"/>
      <c r="M24" s="153"/>
      <c r="N24" s="153"/>
      <c r="O24" s="153"/>
      <c r="P24" s="148"/>
      <c r="Q24" s="153"/>
      <c r="R24" s="148"/>
      <c r="S24" s="148"/>
      <c r="T24" s="136"/>
      <c r="U24" s="128"/>
      <c r="V24" s="128"/>
      <c r="W24" s="128"/>
      <c r="X24" s="128"/>
      <c r="Y24" s="128"/>
      <c r="Z24" s="137"/>
      <c r="AA24" s="128"/>
      <c r="AB24" s="88" t="s">
        <v>101</v>
      </c>
      <c r="AC24" s="136"/>
      <c r="AD24" s="128"/>
      <c r="AE24" s="135"/>
      <c r="AF24" s="128"/>
      <c r="AG24" s="138"/>
      <c r="AH24" s="93" t="s">
        <v>101</v>
      </c>
      <c r="AI24" s="139"/>
      <c r="AJ24" s="139"/>
      <c r="AK24" s="88" t="s">
        <v>101</v>
      </c>
      <c r="AL24" s="140"/>
      <c r="AM24" s="88" t="s">
        <v>101</v>
      </c>
      <c r="AN24" s="139"/>
      <c r="AO24" s="139"/>
      <c r="AP24" s="141"/>
      <c r="AQ24" s="93" t="s">
        <v>101</v>
      </c>
      <c r="AR24" s="142"/>
      <c r="AS24" s="93" t="s">
        <v>101</v>
      </c>
      <c r="AT24" s="141"/>
      <c r="AU24" s="139"/>
      <c r="AV24" s="142"/>
      <c r="AW24" s="93" t="s">
        <v>101</v>
      </c>
      <c r="AX24" s="143"/>
    </row>
    <row r="25" spans="1:50" ht="21">
      <c r="A25" s="700"/>
      <c r="B25" s="703"/>
      <c r="C25" s="713" t="s">
        <v>65</v>
      </c>
      <c r="D25" s="714"/>
      <c r="E25" s="105"/>
      <c r="F25" s="105"/>
      <c r="G25" s="105"/>
      <c r="H25" s="105"/>
      <c r="I25" s="105"/>
      <c r="J25" s="105"/>
      <c r="K25" s="107" t="s">
        <v>88</v>
      </c>
      <c r="L25" s="148"/>
      <c r="M25" s="148"/>
      <c r="N25" s="148"/>
      <c r="O25" s="148"/>
      <c r="P25" s="148"/>
      <c r="Q25" s="148"/>
      <c r="R25" s="148"/>
      <c r="S25" s="148"/>
      <c r="T25" s="136"/>
      <c r="U25" s="128"/>
      <c r="V25" s="128"/>
      <c r="W25" s="128"/>
      <c r="X25" s="128"/>
      <c r="Y25" s="128"/>
      <c r="Z25" s="137"/>
      <c r="AA25" s="128"/>
      <c r="AB25" s="88" t="s">
        <v>101</v>
      </c>
      <c r="AC25" s="136"/>
      <c r="AD25" s="128"/>
      <c r="AE25" s="135"/>
      <c r="AF25" s="128"/>
      <c r="AG25" s="138"/>
      <c r="AH25" s="93" t="s">
        <v>101</v>
      </c>
      <c r="AI25" s="139"/>
      <c r="AJ25" s="139"/>
      <c r="AK25" s="88" t="s">
        <v>101</v>
      </c>
      <c r="AL25" s="140"/>
      <c r="AM25" s="88" t="s">
        <v>101</v>
      </c>
      <c r="AN25" s="139"/>
      <c r="AO25" s="139"/>
      <c r="AP25" s="141"/>
      <c r="AQ25" s="93" t="s">
        <v>101</v>
      </c>
      <c r="AR25" s="142"/>
      <c r="AS25" s="93" t="s">
        <v>101</v>
      </c>
      <c r="AT25" s="141"/>
      <c r="AU25" s="139"/>
      <c r="AV25" s="142"/>
      <c r="AW25" s="93" t="s">
        <v>101</v>
      </c>
      <c r="AX25" s="143"/>
    </row>
    <row r="26" spans="1:50" ht="21.75" thickBot="1">
      <c r="A26" s="701"/>
      <c r="B26" s="704"/>
      <c r="C26" s="688" t="s">
        <v>17</v>
      </c>
      <c r="D26" s="689"/>
      <c r="E26" s="114"/>
      <c r="F26" s="114"/>
      <c r="G26" s="114"/>
      <c r="H26" s="114"/>
      <c r="I26" s="114"/>
      <c r="J26" s="114"/>
      <c r="K26" s="116" t="s">
        <v>57</v>
      </c>
      <c r="L26" s="148"/>
      <c r="M26" s="148"/>
      <c r="N26" s="148"/>
      <c r="O26" s="148"/>
      <c r="P26" s="148"/>
      <c r="Q26" s="148"/>
      <c r="R26" s="148"/>
      <c r="S26" s="148"/>
      <c r="T26" s="136"/>
      <c r="U26" s="128"/>
      <c r="V26" s="128"/>
      <c r="W26" s="128"/>
      <c r="X26" s="128"/>
      <c r="Y26" s="128"/>
      <c r="Z26" s="137"/>
      <c r="AA26" s="128"/>
      <c r="AB26" s="88" t="s">
        <v>101</v>
      </c>
      <c r="AC26" s="136"/>
      <c r="AD26" s="128"/>
      <c r="AE26" s="135"/>
      <c r="AF26" s="128"/>
      <c r="AG26" s="138"/>
      <c r="AH26" s="93" t="s">
        <v>101</v>
      </c>
      <c r="AI26" s="139"/>
      <c r="AJ26" s="139"/>
      <c r="AK26" s="88" t="s">
        <v>101</v>
      </c>
      <c r="AL26" s="140"/>
      <c r="AM26" s="88" t="s">
        <v>101</v>
      </c>
      <c r="AN26" s="139"/>
      <c r="AO26" s="139"/>
      <c r="AP26" s="141"/>
      <c r="AQ26" s="93" t="s">
        <v>101</v>
      </c>
      <c r="AR26" s="142"/>
      <c r="AS26" s="93" t="s">
        <v>101</v>
      </c>
      <c r="AT26" s="141"/>
      <c r="AU26" s="139"/>
      <c r="AV26" s="142"/>
      <c r="AW26" s="93" t="s">
        <v>101</v>
      </c>
      <c r="AX26" s="143"/>
    </row>
    <row r="27" spans="1:50" ht="21">
      <c r="A27" s="716" t="s">
        <v>69</v>
      </c>
      <c r="B27" s="719" t="s">
        <v>118</v>
      </c>
      <c r="C27" s="711" t="s">
        <v>63</v>
      </c>
      <c r="D27" s="712"/>
      <c r="E27" s="96"/>
      <c r="F27" s="96"/>
      <c r="G27" s="96"/>
      <c r="H27" s="96"/>
      <c r="I27" s="96"/>
      <c r="J27" s="96"/>
      <c r="K27" s="96"/>
      <c r="L27" s="96"/>
      <c r="M27" s="456"/>
      <c r="N27" s="98" t="s">
        <v>101</v>
      </c>
      <c r="O27" s="136"/>
      <c r="P27" s="136"/>
      <c r="Q27" s="136"/>
      <c r="R27" s="136"/>
      <c r="S27" s="136"/>
      <c r="T27" s="136"/>
      <c r="U27" s="128"/>
      <c r="V27" s="128"/>
      <c r="W27" s="128"/>
      <c r="X27" s="128"/>
      <c r="Y27" s="128"/>
      <c r="Z27" s="137"/>
      <c r="AA27" s="128"/>
      <c r="AB27" s="88" t="s">
        <v>101</v>
      </c>
      <c r="AC27" s="136"/>
      <c r="AD27" s="128"/>
      <c r="AE27" s="135"/>
      <c r="AF27" s="128"/>
      <c r="AG27" s="138"/>
      <c r="AH27" s="93" t="s">
        <v>101</v>
      </c>
      <c r="AI27" s="139"/>
      <c r="AJ27" s="139"/>
      <c r="AK27" s="88" t="s">
        <v>101</v>
      </c>
      <c r="AL27" s="140"/>
      <c r="AM27" s="88" t="s">
        <v>101</v>
      </c>
      <c r="AN27" s="139"/>
      <c r="AO27" s="139"/>
      <c r="AP27" s="141"/>
      <c r="AQ27" s="93" t="s">
        <v>101</v>
      </c>
      <c r="AR27" s="142"/>
      <c r="AS27" s="93" t="s">
        <v>101</v>
      </c>
      <c r="AT27" s="141"/>
      <c r="AU27" s="139"/>
      <c r="AV27" s="142"/>
      <c r="AW27" s="93" t="s">
        <v>101</v>
      </c>
      <c r="AX27" s="143"/>
    </row>
    <row r="28" spans="1:50" ht="21">
      <c r="A28" s="717"/>
      <c r="B28" s="720"/>
      <c r="C28" s="713" t="s">
        <v>65</v>
      </c>
      <c r="D28" s="714"/>
      <c r="E28" s="105"/>
      <c r="F28" s="105"/>
      <c r="G28" s="105"/>
      <c r="H28" s="105"/>
      <c r="I28" s="105"/>
      <c r="J28" s="105"/>
      <c r="K28" s="105"/>
      <c r="L28" s="105"/>
      <c r="M28" s="457"/>
      <c r="N28" s="107" t="s">
        <v>88</v>
      </c>
      <c r="O28" s="136"/>
      <c r="P28" s="136"/>
      <c r="Q28" s="136"/>
      <c r="R28" s="136"/>
      <c r="S28" s="136"/>
      <c r="T28" s="136"/>
      <c r="U28" s="128"/>
      <c r="V28" s="128"/>
      <c r="W28" s="128"/>
      <c r="X28" s="128"/>
      <c r="Y28" s="128"/>
      <c r="Z28" s="138"/>
      <c r="AA28" s="128"/>
      <c r="AB28" s="88" t="s">
        <v>101</v>
      </c>
      <c r="AC28" s="128"/>
      <c r="AD28" s="128"/>
      <c r="AE28" s="135"/>
      <c r="AF28" s="128"/>
      <c r="AG28" s="138"/>
      <c r="AH28" s="93" t="s">
        <v>101</v>
      </c>
      <c r="AI28" s="139"/>
      <c r="AJ28" s="139"/>
      <c r="AK28" s="88" t="s">
        <v>101</v>
      </c>
      <c r="AL28" s="140"/>
      <c r="AM28" s="88" t="s">
        <v>101</v>
      </c>
      <c r="AN28" s="139"/>
      <c r="AO28" s="139"/>
      <c r="AP28" s="141"/>
      <c r="AQ28" s="93" t="s">
        <v>101</v>
      </c>
      <c r="AR28" s="142"/>
      <c r="AS28" s="93" t="s">
        <v>101</v>
      </c>
      <c r="AT28" s="141"/>
      <c r="AU28" s="139"/>
      <c r="AV28" s="142"/>
      <c r="AW28" s="93" t="s">
        <v>101</v>
      </c>
      <c r="AX28" s="143"/>
    </row>
    <row r="29" spans="1:50" ht="21.75" thickBot="1">
      <c r="A29" s="718"/>
      <c r="B29" s="721"/>
      <c r="C29" s="722" t="s">
        <v>17</v>
      </c>
      <c r="D29" s="723"/>
      <c r="E29" s="144"/>
      <c r="F29" s="144"/>
      <c r="G29" s="144"/>
      <c r="H29" s="144"/>
      <c r="I29" s="144"/>
      <c r="J29" s="144"/>
      <c r="K29" s="144"/>
      <c r="L29" s="144"/>
      <c r="M29" s="458"/>
      <c r="N29" s="154" t="s">
        <v>57</v>
      </c>
      <c r="O29" s="155"/>
      <c r="P29" s="155"/>
      <c r="Q29" s="155"/>
      <c r="R29" s="155"/>
      <c r="S29" s="155"/>
      <c r="T29" s="155"/>
      <c r="U29" s="87"/>
      <c r="V29" s="128"/>
      <c r="W29" s="128"/>
      <c r="X29" s="128"/>
      <c r="Y29" s="128"/>
      <c r="Z29" s="138"/>
      <c r="AA29" s="128"/>
      <c r="AB29" s="88" t="s">
        <v>101</v>
      </c>
      <c r="AC29" s="128"/>
      <c r="AD29" s="128"/>
      <c r="AE29" s="135"/>
      <c r="AF29" s="128"/>
      <c r="AG29" s="138"/>
      <c r="AH29" s="93" t="s">
        <v>101</v>
      </c>
      <c r="AI29" s="139"/>
      <c r="AJ29" s="139"/>
      <c r="AK29" s="88" t="s">
        <v>101</v>
      </c>
      <c r="AL29" s="140"/>
      <c r="AM29" s="88" t="s">
        <v>101</v>
      </c>
      <c r="AN29" s="139"/>
      <c r="AO29" s="139"/>
      <c r="AP29" s="141"/>
      <c r="AQ29" s="93" t="s">
        <v>101</v>
      </c>
      <c r="AR29" s="142"/>
      <c r="AS29" s="93" t="s">
        <v>101</v>
      </c>
      <c r="AT29" s="141"/>
      <c r="AU29" s="139"/>
      <c r="AV29" s="142"/>
      <c r="AW29" s="93" t="s">
        <v>101</v>
      </c>
      <c r="AX29" s="143"/>
    </row>
    <row r="30" spans="1:50" ht="21">
      <c r="A30" s="699" t="s">
        <v>129</v>
      </c>
      <c r="B30" s="702" t="s">
        <v>533</v>
      </c>
      <c r="C30" s="711" t="s">
        <v>92</v>
      </c>
      <c r="D30" s="712"/>
      <c r="E30" s="97"/>
      <c r="F30" s="97"/>
      <c r="G30" s="97"/>
      <c r="H30" s="97"/>
      <c r="I30" s="97"/>
      <c r="J30" s="97"/>
      <c r="K30" s="97"/>
      <c r="L30" s="97"/>
      <c r="M30" s="97"/>
      <c r="N30" s="97"/>
      <c r="O30" s="97"/>
      <c r="P30" s="97"/>
      <c r="Q30" s="97"/>
      <c r="R30" s="97"/>
      <c r="S30" s="97"/>
      <c r="T30" s="97"/>
      <c r="U30" s="103" t="s">
        <v>101</v>
      </c>
      <c r="V30" s="156"/>
      <c r="W30" s="157"/>
      <c r="X30" s="157"/>
      <c r="Y30" s="157"/>
      <c r="Z30" s="158"/>
      <c r="AA30" s="128"/>
      <c r="AB30" s="88" t="s">
        <v>101</v>
      </c>
      <c r="AC30" s="159"/>
      <c r="AD30" s="157"/>
      <c r="AE30" s="135"/>
      <c r="AF30" s="128"/>
      <c r="AG30" s="138"/>
      <c r="AH30" s="93" t="s">
        <v>101</v>
      </c>
      <c r="AI30" s="139"/>
      <c r="AJ30" s="139"/>
      <c r="AK30" s="88" t="s">
        <v>101</v>
      </c>
      <c r="AL30" s="140"/>
      <c r="AM30" s="88" t="s">
        <v>101</v>
      </c>
      <c r="AN30" s="139"/>
      <c r="AO30" s="139"/>
      <c r="AP30" s="141"/>
      <c r="AQ30" s="93" t="s">
        <v>101</v>
      </c>
      <c r="AR30" s="142"/>
      <c r="AS30" s="93" t="s">
        <v>101</v>
      </c>
      <c r="AT30" s="141"/>
      <c r="AU30" s="139"/>
      <c r="AV30" s="142"/>
      <c r="AW30" s="93" t="s">
        <v>101</v>
      </c>
      <c r="AX30" s="143"/>
    </row>
    <row r="31" spans="1:50" ht="21">
      <c r="A31" s="700"/>
      <c r="B31" s="703"/>
      <c r="C31" s="713" t="s">
        <v>93</v>
      </c>
      <c r="D31" s="714"/>
      <c r="E31" s="106"/>
      <c r="F31" s="106"/>
      <c r="G31" s="106"/>
      <c r="H31" s="106"/>
      <c r="I31" s="106"/>
      <c r="J31" s="106"/>
      <c r="K31" s="106"/>
      <c r="L31" s="106"/>
      <c r="M31" s="106"/>
      <c r="N31" s="106"/>
      <c r="O31" s="106"/>
      <c r="P31" s="106"/>
      <c r="Q31" s="106"/>
      <c r="R31" s="106"/>
      <c r="S31" s="106"/>
      <c r="T31" s="106"/>
      <c r="U31" s="112" t="s">
        <v>88</v>
      </c>
      <c r="V31" s="156"/>
      <c r="W31" s="157"/>
      <c r="X31" s="157"/>
      <c r="Y31" s="157"/>
      <c r="Z31" s="158"/>
      <c r="AA31" s="128"/>
      <c r="AB31" s="88" t="s">
        <v>101</v>
      </c>
      <c r="AC31" s="159"/>
      <c r="AD31" s="157"/>
      <c r="AE31" s="135"/>
      <c r="AF31" s="128"/>
      <c r="AG31" s="138"/>
      <c r="AH31" s="93" t="s">
        <v>101</v>
      </c>
      <c r="AI31" s="139"/>
      <c r="AJ31" s="139"/>
      <c r="AK31" s="88" t="s">
        <v>101</v>
      </c>
      <c r="AL31" s="140"/>
      <c r="AM31" s="88" t="s">
        <v>101</v>
      </c>
      <c r="AN31" s="139"/>
      <c r="AO31" s="139"/>
      <c r="AP31" s="141"/>
      <c r="AQ31" s="93" t="s">
        <v>101</v>
      </c>
      <c r="AR31" s="142"/>
      <c r="AS31" s="93" t="s">
        <v>101</v>
      </c>
      <c r="AT31" s="141"/>
      <c r="AU31" s="139"/>
      <c r="AV31" s="142"/>
      <c r="AW31" s="93" t="s">
        <v>101</v>
      </c>
      <c r="AX31" s="143"/>
    </row>
    <row r="32" spans="1:50" ht="21.75" thickBot="1">
      <c r="A32" s="700"/>
      <c r="B32" s="703"/>
      <c r="C32" s="722" t="s">
        <v>94</v>
      </c>
      <c r="D32" s="723"/>
      <c r="E32" s="146"/>
      <c r="F32" s="146"/>
      <c r="G32" s="146"/>
      <c r="H32" s="146"/>
      <c r="I32" s="146"/>
      <c r="J32" s="146"/>
      <c r="K32" s="146"/>
      <c r="L32" s="146"/>
      <c r="M32" s="146"/>
      <c r="N32" s="146"/>
      <c r="O32" s="146"/>
      <c r="P32" s="146"/>
      <c r="Q32" s="146"/>
      <c r="R32" s="146"/>
      <c r="S32" s="146"/>
      <c r="T32" s="146"/>
      <c r="U32" s="147" t="s">
        <v>57</v>
      </c>
      <c r="V32" s="160"/>
      <c r="W32" s="161"/>
      <c r="X32" s="161"/>
      <c r="Y32" s="161"/>
      <c r="Z32" s="158"/>
      <c r="AA32" s="128"/>
      <c r="AB32" s="88" t="s">
        <v>101</v>
      </c>
      <c r="AC32" s="162"/>
      <c r="AD32" s="161"/>
      <c r="AE32" s="135"/>
      <c r="AF32" s="128"/>
      <c r="AG32" s="138"/>
      <c r="AH32" s="93" t="s">
        <v>101</v>
      </c>
      <c r="AI32" s="139"/>
      <c r="AJ32" s="139"/>
      <c r="AK32" s="88" t="s">
        <v>101</v>
      </c>
      <c r="AL32" s="140"/>
      <c r="AM32" s="88" t="s">
        <v>101</v>
      </c>
      <c r="AN32" s="139"/>
      <c r="AO32" s="139"/>
      <c r="AP32" s="141"/>
      <c r="AQ32" s="93" t="s">
        <v>101</v>
      </c>
      <c r="AR32" s="142"/>
      <c r="AS32" s="93" t="s">
        <v>101</v>
      </c>
      <c r="AT32" s="141"/>
      <c r="AU32" s="139"/>
      <c r="AV32" s="142"/>
      <c r="AW32" s="93" t="s">
        <v>101</v>
      </c>
      <c r="AX32" s="143"/>
    </row>
    <row r="33" spans="1:50" ht="21">
      <c r="A33" s="699" t="s">
        <v>136</v>
      </c>
      <c r="B33" s="702" t="s">
        <v>643</v>
      </c>
      <c r="C33" s="711" t="s">
        <v>96</v>
      </c>
      <c r="D33" s="712"/>
      <c r="E33" s="96"/>
      <c r="F33" s="96"/>
      <c r="G33" s="96"/>
      <c r="H33" s="96"/>
      <c r="I33" s="96"/>
      <c r="J33" s="96"/>
      <c r="K33" s="96"/>
      <c r="L33" s="96"/>
      <c r="M33" s="96"/>
      <c r="N33" s="96"/>
      <c r="O33" s="96"/>
      <c r="P33" s="96"/>
      <c r="Q33" s="96"/>
      <c r="R33" s="96"/>
      <c r="S33" s="96"/>
      <c r="T33" s="96"/>
      <c r="U33" s="163"/>
      <c r="V33" s="97"/>
      <c r="W33" s="97"/>
      <c r="X33" s="97"/>
      <c r="Y33" s="97"/>
      <c r="Z33" s="97"/>
      <c r="AA33" s="97"/>
      <c r="AB33" s="88" t="s">
        <v>101</v>
      </c>
      <c r="AC33" s="103" t="s">
        <v>109</v>
      </c>
      <c r="AD33" s="161"/>
      <c r="AE33" s="135"/>
      <c r="AF33" s="128"/>
      <c r="AG33" s="138"/>
      <c r="AH33" s="93" t="s">
        <v>101</v>
      </c>
      <c r="AI33" s="139"/>
      <c r="AJ33" s="139"/>
      <c r="AK33" s="88" t="s">
        <v>101</v>
      </c>
      <c r="AL33" s="140"/>
      <c r="AM33" s="88" t="s">
        <v>101</v>
      </c>
      <c r="AN33" s="139"/>
      <c r="AO33" s="139"/>
      <c r="AP33" s="141"/>
      <c r="AQ33" s="93" t="s">
        <v>101</v>
      </c>
      <c r="AR33" s="142"/>
      <c r="AS33" s="93" t="s">
        <v>101</v>
      </c>
      <c r="AT33" s="141"/>
      <c r="AU33" s="139"/>
      <c r="AV33" s="142"/>
      <c r="AW33" s="93" t="s">
        <v>101</v>
      </c>
      <c r="AX33" s="143"/>
    </row>
    <row r="34" spans="1:50" ht="21">
      <c r="A34" s="700"/>
      <c r="B34" s="703"/>
      <c r="C34" s="379" t="s">
        <v>98</v>
      </c>
      <c r="D34" s="380"/>
      <c r="E34" s="105"/>
      <c r="F34" s="105"/>
      <c r="G34" s="105"/>
      <c r="H34" s="105"/>
      <c r="I34" s="105"/>
      <c r="J34" s="105"/>
      <c r="K34" s="105"/>
      <c r="L34" s="105"/>
      <c r="M34" s="105"/>
      <c r="N34" s="105"/>
      <c r="O34" s="105"/>
      <c r="P34" s="105"/>
      <c r="Q34" s="105"/>
      <c r="R34" s="105"/>
      <c r="S34" s="105"/>
      <c r="T34" s="105"/>
      <c r="U34" s="164"/>
      <c r="V34" s="106"/>
      <c r="W34" s="106"/>
      <c r="X34" s="106"/>
      <c r="Y34" s="106"/>
      <c r="Z34" s="106"/>
      <c r="AA34" s="106"/>
      <c r="AB34" s="88" t="s">
        <v>101</v>
      </c>
      <c r="AC34" s="112" t="s">
        <v>101</v>
      </c>
      <c r="AD34" s="161"/>
      <c r="AE34" s="135"/>
      <c r="AF34" s="128"/>
      <c r="AG34" s="138"/>
      <c r="AH34" s="93" t="s">
        <v>101</v>
      </c>
      <c r="AI34" s="139"/>
      <c r="AJ34" s="139"/>
      <c r="AK34" s="88" t="s">
        <v>101</v>
      </c>
      <c r="AL34" s="140"/>
      <c r="AM34" s="88" t="s">
        <v>101</v>
      </c>
      <c r="AN34" s="139"/>
      <c r="AO34" s="139"/>
      <c r="AP34" s="141"/>
      <c r="AQ34" s="93" t="s">
        <v>101</v>
      </c>
      <c r="AR34" s="142"/>
      <c r="AS34" s="93" t="s">
        <v>101</v>
      </c>
      <c r="AT34" s="141"/>
      <c r="AU34" s="139"/>
      <c r="AV34" s="142"/>
      <c r="AW34" s="93" t="s">
        <v>101</v>
      </c>
      <c r="AX34" s="143"/>
    </row>
    <row r="35" spans="1:50" ht="21">
      <c r="A35" s="700"/>
      <c r="B35" s="703"/>
      <c r="C35" s="713" t="s">
        <v>93</v>
      </c>
      <c r="D35" s="714"/>
      <c r="E35" s="105"/>
      <c r="F35" s="105"/>
      <c r="G35" s="105"/>
      <c r="H35" s="105"/>
      <c r="I35" s="105"/>
      <c r="J35" s="105"/>
      <c r="K35" s="105"/>
      <c r="L35" s="105"/>
      <c r="M35" s="105"/>
      <c r="N35" s="105"/>
      <c r="O35" s="105"/>
      <c r="P35" s="105"/>
      <c r="Q35" s="105"/>
      <c r="R35" s="105"/>
      <c r="S35" s="105"/>
      <c r="T35" s="105"/>
      <c r="U35" s="164"/>
      <c r="V35" s="106"/>
      <c r="W35" s="106"/>
      <c r="X35" s="106"/>
      <c r="Y35" s="106"/>
      <c r="Z35" s="106"/>
      <c r="AA35" s="106"/>
      <c r="AB35" s="88" t="s">
        <v>101</v>
      </c>
      <c r="AC35" s="112" t="s">
        <v>88</v>
      </c>
      <c r="AD35" s="161"/>
      <c r="AE35" s="135"/>
      <c r="AF35" s="128"/>
      <c r="AG35" s="138"/>
      <c r="AH35" s="93" t="s">
        <v>101</v>
      </c>
      <c r="AI35" s="139"/>
      <c r="AJ35" s="139"/>
      <c r="AK35" s="88" t="s">
        <v>101</v>
      </c>
      <c r="AL35" s="140"/>
      <c r="AM35" s="88" t="s">
        <v>101</v>
      </c>
      <c r="AN35" s="139"/>
      <c r="AO35" s="139"/>
      <c r="AP35" s="141"/>
      <c r="AQ35" s="93" t="s">
        <v>101</v>
      </c>
      <c r="AR35" s="142"/>
      <c r="AS35" s="93" t="s">
        <v>101</v>
      </c>
      <c r="AT35" s="141"/>
      <c r="AU35" s="139"/>
      <c r="AV35" s="142"/>
      <c r="AW35" s="93" t="s">
        <v>101</v>
      </c>
      <c r="AX35" s="143"/>
    </row>
    <row r="36" spans="1:50" ht="21.75" thickBot="1">
      <c r="A36" s="701"/>
      <c r="B36" s="704"/>
      <c r="C36" s="688" t="s">
        <v>94</v>
      </c>
      <c r="D36" s="689"/>
      <c r="E36" s="114"/>
      <c r="F36" s="114"/>
      <c r="G36" s="114"/>
      <c r="H36" s="114"/>
      <c r="I36" s="114"/>
      <c r="J36" s="114"/>
      <c r="K36" s="114"/>
      <c r="L36" s="114"/>
      <c r="M36" s="114"/>
      <c r="N36" s="114"/>
      <c r="O36" s="114"/>
      <c r="P36" s="114"/>
      <c r="Q36" s="114"/>
      <c r="R36" s="114"/>
      <c r="S36" s="114"/>
      <c r="T36" s="114"/>
      <c r="U36" s="165"/>
      <c r="V36" s="115"/>
      <c r="W36" s="115"/>
      <c r="X36" s="115"/>
      <c r="Y36" s="115"/>
      <c r="Z36" s="115"/>
      <c r="AA36" s="115"/>
      <c r="AB36" s="88" t="s">
        <v>101</v>
      </c>
      <c r="AC36" s="121" t="s">
        <v>57</v>
      </c>
      <c r="AD36" s="161"/>
      <c r="AE36" s="135"/>
      <c r="AF36" s="128"/>
      <c r="AG36" s="138"/>
      <c r="AH36" s="93" t="s">
        <v>101</v>
      </c>
      <c r="AI36" s="139"/>
      <c r="AJ36" s="139"/>
      <c r="AK36" s="88" t="s">
        <v>101</v>
      </c>
      <c r="AL36" s="140"/>
      <c r="AM36" s="88" t="s">
        <v>101</v>
      </c>
      <c r="AN36" s="139"/>
      <c r="AO36" s="139"/>
      <c r="AP36" s="141"/>
      <c r="AQ36" s="93" t="s">
        <v>101</v>
      </c>
      <c r="AR36" s="142"/>
      <c r="AS36" s="93" t="s">
        <v>101</v>
      </c>
      <c r="AT36" s="141"/>
      <c r="AU36" s="139"/>
      <c r="AV36" s="142"/>
      <c r="AW36" s="93" t="s">
        <v>101</v>
      </c>
      <c r="AX36" s="143"/>
    </row>
    <row r="37" spans="1:50" ht="21">
      <c r="A37" s="699" t="s">
        <v>99</v>
      </c>
      <c r="B37" s="702" t="s">
        <v>140</v>
      </c>
      <c r="C37" s="711" t="s">
        <v>72</v>
      </c>
      <c r="D37" s="712"/>
      <c r="E37" s="96"/>
      <c r="F37" s="96"/>
      <c r="G37" s="96"/>
      <c r="H37" s="96"/>
      <c r="I37" s="96"/>
      <c r="J37" s="96"/>
      <c r="K37" s="96"/>
      <c r="L37" s="96"/>
      <c r="M37" s="96"/>
      <c r="N37" s="96"/>
      <c r="O37" s="96"/>
      <c r="P37" s="96"/>
      <c r="Q37" s="96"/>
      <c r="R37" s="96"/>
      <c r="S37" s="96"/>
      <c r="T37" s="96"/>
      <c r="U37" s="96"/>
      <c r="V37" s="96" t="s">
        <v>101</v>
      </c>
      <c r="W37" s="96"/>
      <c r="X37" s="101"/>
      <c r="Y37" s="104" t="s">
        <v>109</v>
      </c>
      <c r="Z37" s="100"/>
      <c r="AA37" s="97"/>
      <c r="AB37" s="88" t="s">
        <v>101</v>
      </c>
      <c r="AC37" s="101"/>
      <c r="AD37" s="104" t="s">
        <v>109</v>
      </c>
      <c r="AE37" s="135"/>
      <c r="AF37" s="128"/>
      <c r="AG37" s="166"/>
      <c r="AH37" s="93" t="s">
        <v>101</v>
      </c>
      <c r="AI37" s="139"/>
      <c r="AJ37" s="139"/>
      <c r="AK37" s="88" t="s">
        <v>101</v>
      </c>
      <c r="AL37" s="140"/>
      <c r="AM37" s="88" t="s">
        <v>101</v>
      </c>
      <c r="AN37" s="139"/>
      <c r="AO37" s="139"/>
      <c r="AP37" s="141"/>
      <c r="AQ37" s="93" t="s">
        <v>101</v>
      </c>
      <c r="AR37" s="142"/>
      <c r="AS37" s="93" t="s">
        <v>101</v>
      </c>
      <c r="AT37" s="141"/>
      <c r="AU37" s="139"/>
      <c r="AV37" s="142"/>
      <c r="AW37" s="93" t="s">
        <v>101</v>
      </c>
      <c r="AX37" s="143"/>
    </row>
    <row r="38" spans="1:50" ht="31.4" customHeight="1">
      <c r="A38" s="700"/>
      <c r="B38" s="703"/>
      <c r="C38" s="713" t="s">
        <v>74</v>
      </c>
      <c r="D38" s="714"/>
      <c r="E38" s="105"/>
      <c r="F38" s="105"/>
      <c r="G38" s="105"/>
      <c r="H38" s="105"/>
      <c r="I38" s="105"/>
      <c r="J38" s="105"/>
      <c r="K38" s="105"/>
      <c r="L38" s="105"/>
      <c r="M38" s="105"/>
      <c r="N38" s="105"/>
      <c r="O38" s="105"/>
      <c r="P38" s="105"/>
      <c r="Q38" s="105"/>
      <c r="R38" s="105"/>
      <c r="S38" s="105"/>
      <c r="T38" s="105"/>
      <c r="U38" s="106"/>
      <c r="V38" s="106" t="s">
        <v>101</v>
      </c>
      <c r="W38" s="106"/>
      <c r="X38" s="110"/>
      <c r="Y38" s="113" t="s">
        <v>109</v>
      </c>
      <c r="Z38" s="109"/>
      <c r="AA38" s="106"/>
      <c r="AB38" s="88" t="s">
        <v>101</v>
      </c>
      <c r="AC38" s="110"/>
      <c r="AD38" s="113" t="s">
        <v>101</v>
      </c>
      <c r="AE38" s="135"/>
      <c r="AF38" s="128"/>
      <c r="AG38" s="166"/>
      <c r="AH38" s="93" t="s">
        <v>101</v>
      </c>
      <c r="AI38" s="139"/>
      <c r="AJ38" s="139"/>
      <c r="AK38" s="88" t="s">
        <v>101</v>
      </c>
      <c r="AL38" s="140"/>
      <c r="AM38" s="88" t="s">
        <v>101</v>
      </c>
      <c r="AN38" s="139"/>
      <c r="AO38" s="139"/>
      <c r="AP38" s="141"/>
      <c r="AQ38" s="93" t="s">
        <v>101</v>
      </c>
      <c r="AR38" s="142"/>
      <c r="AS38" s="93" t="s">
        <v>101</v>
      </c>
      <c r="AT38" s="141"/>
      <c r="AU38" s="139"/>
      <c r="AV38" s="142"/>
      <c r="AW38" s="93" t="s">
        <v>101</v>
      </c>
      <c r="AX38" s="143"/>
    </row>
    <row r="39" spans="1:50" ht="21">
      <c r="A39" s="700"/>
      <c r="B39" s="703"/>
      <c r="C39" s="715" t="s">
        <v>75</v>
      </c>
      <c r="D39" s="715"/>
      <c r="E39" s="105"/>
      <c r="F39" s="105"/>
      <c r="G39" s="105"/>
      <c r="H39" s="105"/>
      <c r="I39" s="105"/>
      <c r="J39" s="105"/>
      <c r="K39" s="105"/>
      <c r="L39" s="105"/>
      <c r="M39" s="105"/>
      <c r="N39" s="105"/>
      <c r="O39" s="105"/>
      <c r="P39" s="105"/>
      <c r="Q39" s="105"/>
      <c r="R39" s="105"/>
      <c r="S39" s="105"/>
      <c r="T39" s="105"/>
      <c r="U39" s="106"/>
      <c r="V39" s="106" t="s">
        <v>88</v>
      </c>
      <c r="W39" s="106"/>
      <c r="X39" s="110"/>
      <c r="Y39" s="113" t="s">
        <v>101</v>
      </c>
      <c r="Z39" s="109"/>
      <c r="AA39" s="106"/>
      <c r="AB39" s="88" t="s">
        <v>101</v>
      </c>
      <c r="AC39" s="149"/>
      <c r="AD39" s="113" t="s">
        <v>88</v>
      </c>
      <c r="AE39" s="89"/>
      <c r="AF39" s="87"/>
      <c r="AG39" s="167"/>
      <c r="AH39" s="93" t="s">
        <v>101</v>
      </c>
      <c r="AI39" s="139"/>
      <c r="AJ39" s="139"/>
      <c r="AK39" s="88" t="s">
        <v>101</v>
      </c>
      <c r="AL39" s="140"/>
      <c r="AM39" s="88" t="s">
        <v>101</v>
      </c>
      <c r="AN39" s="139"/>
      <c r="AO39" s="139"/>
      <c r="AP39" s="141"/>
      <c r="AQ39" s="93" t="s">
        <v>101</v>
      </c>
      <c r="AR39" s="142"/>
      <c r="AS39" s="93" t="s">
        <v>101</v>
      </c>
      <c r="AT39" s="141"/>
      <c r="AU39" s="139"/>
      <c r="AV39" s="142"/>
      <c r="AW39" s="93" t="s">
        <v>101</v>
      </c>
      <c r="AX39" s="143"/>
    </row>
    <row r="40" spans="1:50" ht="21.75" thickBot="1">
      <c r="A40" s="377"/>
      <c r="B40" s="378"/>
      <c r="C40" s="688">
        <v>0</v>
      </c>
      <c r="D40" s="689"/>
      <c r="E40" s="333"/>
      <c r="F40" s="333"/>
      <c r="G40" s="333"/>
      <c r="H40" s="333"/>
      <c r="I40" s="333"/>
      <c r="J40" s="333"/>
      <c r="K40" s="333"/>
      <c r="L40" s="333"/>
      <c r="M40" s="333"/>
      <c r="N40" s="333"/>
      <c r="O40" s="333"/>
      <c r="P40" s="333"/>
      <c r="Q40" s="333"/>
      <c r="R40" s="333"/>
      <c r="S40" s="333"/>
      <c r="T40" s="333"/>
      <c r="U40" s="334"/>
      <c r="V40" s="339" t="s">
        <v>57</v>
      </c>
      <c r="W40" s="334"/>
      <c r="X40" s="335"/>
      <c r="Y40" s="389" t="s">
        <v>57</v>
      </c>
      <c r="Z40" s="388"/>
      <c r="AA40" s="106"/>
      <c r="AB40" s="88" t="s">
        <v>101</v>
      </c>
      <c r="AC40" s="149"/>
      <c r="AD40" s="122" t="s">
        <v>57</v>
      </c>
      <c r="AE40" s="336"/>
      <c r="AF40" s="337"/>
      <c r="AG40" s="338"/>
      <c r="AH40" s="93" t="s">
        <v>101</v>
      </c>
      <c r="AI40" s="139"/>
      <c r="AJ40" s="139"/>
      <c r="AK40" s="88" t="s">
        <v>101</v>
      </c>
      <c r="AL40" s="140"/>
      <c r="AM40" s="88" t="s">
        <v>101</v>
      </c>
      <c r="AN40" s="139"/>
      <c r="AO40" s="139"/>
      <c r="AP40" s="141"/>
      <c r="AQ40" s="93" t="s">
        <v>101</v>
      </c>
      <c r="AR40" s="142"/>
      <c r="AS40" s="93" t="s">
        <v>101</v>
      </c>
      <c r="AT40" s="141"/>
      <c r="AU40" s="139"/>
      <c r="AV40" s="142"/>
      <c r="AW40" s="93" t="s">
        <v>101</v>
      </c>
      <c r="AX40" s="143"/>
    </row>
    <row r="41" spans="1:50" ht="21">
      <c r="A41" s="699" t="s">
        <v>102</v>
      </c>
      <c r="B41" s="702" t="s">
        <v>147</v>
      </c>
      <c r="C41" s="705" t="s">
        <v>72</v>
      </c>
      <c r="D41" s="706"/>
      <c r="E41" s="96"/>
      <c r="F41" s="96"/>
      <c r="G41" s="96"/>
      <c r="H41" s="96"/>
      <c r="I41" s="96"/>
      <c r="J41" s="96"/>
      <c r="K41" s="96"/>
      <c r="L41" s="96"/>
      <c r="M41" s="96"/>
      <c r="N41" s="96"/>
      <c r="O41" s="96"/>
      <c r="P41" s="96"/>
      <c r="Q41" s="96"/>
      <c r="R41" s="96"/>
      <c r="S41" s="96"/>
      <c r="T41" s="96"/>
      <c r="U41" s="96"/>
      <c r="V41" s="96"/>
      <c r="W41" s="96"/>
      <c r="X41" s="97"/>
      <c r="Y41" s="97"/>
      <c r="Z41" s="101"/>
      <c r="AA41" s="104" t="s">
        <v>109</v>
      </c>
      <c r="AB41" s="88" t="s">
        <v>101</v>
      </c>
      <c r="AC41" s="97"/>
      <c r="AD41" s="387"/>
      <c r="AE41" s="97"/>
      <c r="AF41" s="97"/>
      <c r="AG41" s="123" t="s">
        <v>101</v>
      </c>
      <c r="AH41" s="93" t="s">
        <v>101</v>
      </c>
      <c r="AI41" s="139"/>
      <c r="AJ41" s="139"/>
      <c r="AK41" s="88" t="s">
        <v>101</v>
      </c>
      <c r="AL41" s="140"/>
      <c r="AM41" s="88" t="s">
        <v>101</v>
      </c>
      <c r="AN41" s="139"/>
      <c r="AO41" s="139"/>
      <c r="AP41" s="141"/>
      <c r="AQ41" s="93" t="s">
        <v>101</v>
      </c>
      <c r="AR41" s="142"/>
      <c r="AS41" s="93" t="s">
        <v>101</v>
      </c>
      <c r="AT41" s="141"/>
      <c r="AU41" s="139"/>
      <c r="AV41" s="142"/>
      <c r="AW41" s="93" t="s">
        <v>101</v>
      </c>
      <c r="AX41" s="143"/>
    </row>
    <row r="42" spans="1:50" ht="21">
      <c r="A42" s="700"/>
      <c r="B42" s="703"/>
      <c r="C42" s="707" t="s">
        <v>74</v>
      </c>
      <c r="D42" s="708"/>
      <c r="E42" s="105"/>
      <c r="F42" s="105"/>
      <c r="G42" s="105"/>
      <c r="H42" s="105"/>
      <c r="I42" s="105"/>
      <c r="J42" s="105"/>
      <c r="K42" s="105"/>
      <c r="L42" s="105"/>
      <c r="M42" s="105"/>
      <c r="N42" s="105"/>
      <c r="O42" s="105"/>
      <c r="P42" s="105"/>
      <c r="Q42" s="105"/>
      <c r="R42" s="105"/>
      <c r="S42" s="105"/>
      <c r="T42" s="105"/>
      <c r="U42" s="105"/>
      <c r="V42" s="105"/>
      <c r="W42" s="105"/>
      <c r="X42" s="106"/>
      <c r="Y42" s="106"/>
      <c r="Z42" s="110"/>
      <c r="AA42" s="113" t="s">
        <v>101</v>
      </c>
      <c r="AB42" s="88" t="s">
        <v>101</v>
      </c>
      <c r="AC42" s="106"/>
      <c r="AD42" s="106"/>
      <c r="AE42" s="106"/>
      <c r="AF42" s="106"/>
      <c r="AG42" s="92" t="s">
        <v>88</v>
      </c>
      <c r="AH42" s="93" t="s">
        <v>101</v>
      </c>
      <c r="AI42" s="139"/>
      <c r="AJ42" s="139"/>
      <c r="AK42" s="88" t="s">
        <v>101</v>
      </c>
      <c r="AL42" s="140"/>
      <c r="AM42" s="88" t="s">
        <v>101</v>
      </c>
      <c r="AN42" s="139"/>
      <c r="AO42" s="139"/>
      <c r="AP42" s="141"/>
      <c r="AQ42" s="93" t="s">
        <v>101</v>
      </c>
      <c r="AR42" s="142"/>
      <c r="AS42" s="93" t="s">
        <v>101</v>
      </c>
      <c r="AT42" s="141"/>
      <c r="AU42" s="139"/>
      <c r="AV42" s="142"/>
      <c r="AW42" s="93" t="s">
        <v>101</v>
      </c>
      <c r="AX42" s="143"/>
    </row>
    <row r="43" spans="1:50" ht="21.75" thickBot="1">
      <c r="A43" s="701"/>
      <c r="B43" s="704"/>
      <c r="C43" s="688" t="s">
        <v>75</v>
      </c>
      <c r="D43" s="689"/>
      <c r="E43" s="114"/>
      <c r="F43" s="114"/>
      <c r="G43" s="114"/>
      <c r="H43" s="114"/>
      <c r="I43" s="114"/>
      <c r="J43" s="114"/>
      <c r="K43" s="114"/>
      <c r="L43" s="114"/>
      <c r="M43" s="114"/>
      <c r="N43" s="114"/>
      <c r="O43" s="114"/>
      <c r="P43" s="114"/>
      <c r="Q43" s="114"/>
      <c r="R43" s="114"/>
      <c r="S43" s="114"/>
      <c r="T43" s="114"/>
      <c r="U43" s="114"/>
      <c r="V43" s="114"/>
      <c r="W43" s="114"/>
      <c r="X43" s="115"/>
      <c r="Y43" s="115"/>
      <c r="Z43" s="119"/>
      <c r="AA43" s="122" t="s">
        <v>57</v>
      </c>
      <c r="AB43" s="88" t="s">
        <v>101</v>
      </c>
      <c r="AC43" s="115"/>
      <c r="AD43" s="115"/>
      <c r="AE43" s="115"/>
      <c r="AF43" s="115"/>
      <c r="AG43" s="168" t="s">
        <v>57</v>
      </c>
      <c r="AH43" s="93" t="s">
        <v>101</v>
      </c>
      <c r="AI43" s="139"/>
      <c r="AJ43" s="139"/>
      <c r="AK43" s="88" t="s">
        <v>101</v>
      </c>
      <c r="AL43" s="140"/>
      <c r="AM43" s="88" t="s">
        <v>101</v>
      </c>
      <c r="AN43" s="139"/>
      <c r="AO43" s="139"/>
      <c r="AP43" s="141"/>
      <c r="AQ43" s="93" t="s">
        <v>101</v>
      </c>
      <c r="AR43" s="142"/>
      <c r="AS43" s="93" t="s">
        <v>101</v>
      </c>
      <c r="AT43" s="141"/>
      <c r="AU43" s="139"/>
      <c r="AV43" s="142"/>
      <c r="AW43" s="93" t="s">
        <v>101</v>
      </c>
      <c r="AX43" s="143"/>
    </row>
    <row r="44" spans="1:50" ht="21">
      <c r="A44" s="699" t="s">
        <v>104</v>
      </c>
      <c r="B44" s="702" t="s">
        <v>157</v>
      </c>
      <c r="C44" s="705" t="s">
        <v>72</v>
      </c>
      <c r="D44" s="706"/>
      <c r="E44" s="96"/>
      <c r="F44" s="96"/>
      <c r="G44" s="96"/>
      <c r="H44" s="96"/>
      <c r="I44" s="96"/>
      <c r="J44" s="96"/>
      <c r="K44" s="96"/>
      <c r="L44" s="96"/>
      <c r="M44" s="96"/>
      <c r="N44" s="96"/>
      <c r="O44" s="96"/>
      <c r="P44" s="96"/>
      <c r="Q44" s="96"/>
      <c r="R44" s="96"/>
      <c r="S44" s="96"/>
      <c r="T44" s="96"/>
      <c r="U44" s="96"/>
      <c r="V44" s="96"/>
      <c r="W44" s="96"/>
      <c r="X44" s="97"/>
      <c r="Y44" s="97"/>
      <c r="Z44" s="101"/>
      <c r="AA44" s="101"/>
      <c r="AB44" s="88" t="s">
        <v>101</v>
      </c>
      <c r="AC44" s="97"/>
      <c r="AD44" s="97"/>
      <c r="AE44" s="97"/>
      <c r="AF44" s="169" t="s">
        <v>109</v>
      </c>
      <c r="AG44" s="170"/>
      <c r="AH44" s="93" t="s">
        <v>101</v>
      </c>
      <c r="AI44" s="139"/>
      <c r="AJ44" s="139"/>
      <c r="AK44" s="88" t="s">
        <v>101</v>
      </c>
      <c r="AL44" s="140"/>
      <c r="AM44" s="88" t="s">
        <v>101</v>
      </c>
      <c r="AN44" s="139"/>
      <c r="AO44" s="139"/>
      <c r="AP44" s="141"/>
      <c r="AQ44" s="93" t="s">
        <v>101</v>
      </c>
      <c r="AR44" s="142"/>
      <c r="AS44" s="93" t="s">
        <v>101</v>
      </c>
      <c r="AT44" s="141"/>
      <c r="AU44" s="139"/>
      <c r="AV44" s="142"/>
      <c r="AW44" s="93" t="s">
        <v>101</v>
      </c>
      <c r="AX44" s="143"/>
    </row>
    <row r="45" spans="1:50" ht="21">
      <c r="A45" s="700"/>
      <c r="B45" s="703"/>
      <c r="C45" s="707" t="s">
        <v>74</v>
      </c>
      <c r="D45" s="708"/>
      <c r="E45" s="105"/>
      <c r="F45" s="105"/>
      <c r="G45" s="105"/>
      <c r="H45" s="105"/>
      <c r="I45" s="105"/>
      <c r="J45" s="105"/>
      <c r="K45" s="105"/>
      <c r="L45" s="105"/>
      <c r="M45" s="105"/>
      <c r="N45" s="105"/>
      <c r="O45" s="105"/>
      <c r="P45" s="105"/>
      <c r="Q45" s="105"/>
      <c r="R45" s="105"/>
      <c r="S45" s="105"/>
      <c r="T45" s="105"/>
      <c r="U45" s="105"/>
      <c r="V45" s="105"/>
      <c r="W45" s="105"/>
      <c r="X45" s="106"/>
      <c r="Y45" s="106"/>
      <c r="Z45" s="110"/>
      <c r="AA45" s="110"/>
      <c r="AB45" s="88" t="s">
        <v>101</v>
      </c>
      <c r="AC45" s="106"/>
      <c r="AD45" s="106"/>
      <c r="AE45" s="106"/>
      <c r="AF45" s="112" t="s">
        <v>101</v>
      </c>
      <c r="AG45" s="171"/>
      <c r="AH45" s="93" t="s">
        <v>101</v>
      </c>
      <c r="AI45" s="139"/>
      <c r="AJ45" s="139"/>
      <c r="AK45" s="88" t="s">
        <v>101</v>
      </c>
      <c r="AL45" s="140"/>
      <c r="AM45" s="88" t="s">
        <v>101</v>
      </c>
      <c r="AN45" s="139"/>
      <c r="AO45" s="139"/>
      <c r="AP45" s="141"/>
      <c r="AQ45" s="93" t="s">
        <v>101</v>
      </c>
      <c r="AR45" s="142"/>
      <c r="AS45" s="93" t="s">
        <v>101</v>
      </c>
      <c r="AT45" s="141"/>
      <c r="AU45" s="139"/>
      <c r="AV45" s="142"/>
      <c r="AW45" s="93" t="s">
        <v>101</v>
      </c>
      <c r="AX45" s="143"/>
    </row>
    <row r="46" spans="1:50" ht="21.75" thickBot="1">
      <c r="A46" s="701"/>
      <c r="B46" s="704"/>
      <c r="C46" s="709" t="s">
        <v>75</v>
      </c>
      <c r="D46" s="710"/>
      <c r="E46" s="114"/>
      <c r="F46" s="114"/>
      <c r="G46" s="114"/>
      <c r="H46" s="114"/>
      <c r="I46" s="114"/>
      <c r="J46" s="114"/>
      <c r="K46" s="114"/>
      <c r="L46" s="114"/>
      <c r="M46" s="114"/>
      <c r="N46" s="114"/>
      <c r="O46" s="114"/>
      <c r="P46" s="114"/>
      <c r="Q46" s="114"/>
      <c r="R46" s="114"/>
      <c r="S46" s="114"/>
      <c r="T46" s="114"/>
      <c r="U46" s="114"/>
      <c r="V46" s="114"/>
      <c r="W46" s="114"/>
      <c r="X46" s="115"/>
      <c r="Y46" s="115"/>
      <c r="Z46" s="119"/>
      <c r="AA46" s="119"/>
      <c r="AB46" s="88" t="s">
        <v>101</v>
      </c>
      <c r="AC46" s="115"/>
      <c r="AD46" s="115"/>
      <c r="AE46" s="115"/>
      <c r="AF46" s="147" t="s">
        <v>57</v>
      </c>
      <c r="AG46" s="94"/>
      <c r="AH46" s="93" t="s">
        <v>101</v>
      </c>
      <c r="AI46" s="172"/>
      <c r="AJ46" s="172"/>
      <c r="AK46" s="88" t="s">
        <v>101</v>
      </c>
      <c r="AL46" s="173"/>
      <c r="AM46" s="88" t="s">
        <v>101</v>
      </c>
      <c r="AN46" s="172"/>
      <c r="AO46" s="172"/>
      <c r="AP46" s="174"/>
      <c r="AQ46" s="93" t="s">
        <v>101</v>
      </c>
      <c r="AR46" s="175"/>
      <c r="AS46" s="93" t="s">
        <v>101</v>
      </c>
      <c r="AT46" s="174"/>
      <c r="AU46" s="172"/>
      <c r="AV46" s="175"/>
      <c r="AW46" s="93" t="s">
        <v>101</v>
      </c>
      <c r="AX46" s="176"/>
    </row>
    <row r="47" spans="1:50" ht="28" customHeight="1">
      <c r="A47" s="690" t="s">
        <v>570</v>
      </c>
      <c r="B47" s="692" t="s">
        <v>165</v>
      </c>
      <c r="C47" s="694" t="s">
        <v>573</v>
      </c>
      <c r="D47" s="177" t="s">
        <v>574</v>
      </c>
      <c r="E47" s="178"/>
      <c r="F47" s="178"/>
      <c r="G47" s="178"/>
      <c r="H47" s="178"/>
      <c r="I47" s="178"/>
      <c r="J47" s="178"/>
      <c r="K47" s="178"/>
      <c r="L47" s="178"/>
      <c r="M47" s="178"/>
      <c r="N47" s="178"/>
      <c r="O47" s="178"/>
      <c r="P47" s="178"/>
      <c r="Q47" s="178"/>
      <c r="R47" s="178"/>
      <c r="S47" s="178"/>
      <c r="T47" s="178"/>
      <c r="U47" s="178"/>
      <c r="V47" s="178"/>
      <c r="W47" s="178"/>
      <c r="X47" s="178"/>
      <c r="Y47" s="178"/>
      <c r="Z47" s="179"/>
      <c r="AA47" s="179"/>
      <c r="AB47" s="180" t="s">
        <v>101</v>
      </c>
      <c r="AC47" s="178"/>
      <c r="AD47" s="178"/>
      <c r="AE47" s="178"/>
      <c r="AF47" s="178"/>
      <c r="AG47" s="181"/>
      <c r="AH47" s="113" t="s">
        <v>101</v>
      </c>
      <c r="AI47" s="97" t="s">
        <v>88</v>
      </c>
      <c r="AJ47" s="97" t="s">
        <v>88</v>
      </c>
      <c r="AK47" s="88" t="s">
        <v>101</v>
      </c>
      <c r="AL47" s="182"/>
      <c r="AM47" s="88" t="s">
        <v>101</v>
      </c>
      <c r="AN47" s="97" t="s">
        <v>88</v>
      </c>
      <c r="AO47" s="183"/>
      <c r="AP47" s="184"/>
      <c r="AQ47" s="93" t="s">
        <v>101</v>
      </c>
      <c r="AR47" s="185" t="s">
        <v>101</v>
      </c>
      <c r="AS47" s="113" t="s">
        <v>101</v>
      </c>
      <c r="AT47" s="103" t="s">
        <v>88</v>
      </c>
      <c r="AU47" s="172"/>
      <c r="AV47" s="175"/>
      <c r="AW47" s="93" t="s">
        <v>101</v>
      </c>
      <c r="AX47" s="176"/>
    </row>
    <row r="48" spans="1:50" ht="40" customHeight="1">
      <c r="A48" s="691"/>
      <c r="B48" s="693"/>
      <c r="C48" s="695"/>
      <c r="D48" s="186" t="s">
        <v>54</v>
      </c>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0" t="s">
        <v>101</v>
      </c>
      <c r="AC48" s="187"/>
      <c r="AD48" s="187"/>
      <c r="AE48" s="187"/>
      <c r="AF48" s="187"/>
      <c r="AG48" s="188"/>
      <c r="AH48" s="113" t="s">
        <v>101</v>
      </c>
      <c r="AI48" s="106" t="s">
        <v>101</v>
      </c>
      <c r="AJ48" s="106" t="s">
        <v>101</v>
      </c>
      <c r="AK48" s="88" t="s">
        <v>101</v>
      </c>
      <c r="AL48" s="189"/>
      <c r="AM48" s="88" t="s">
        <v>101</v>
      </c>
      <c r="AN48" s="106" t="s">
        <v>101</v>
      </c>
      <c r="AO48" s="190"/>
      <c r="AP48" s="191"/>
      <c r="AQ48" s="93" t="s">
        <v>101</v>
      </c>
      <c r="AR48" s="192" t="s">
        <v>101</v>
      </c>
      <c r="AS48" s="113" t="s">
        <v>101</v>
      </c>
      <c r="AT48" s="112" t="s">
        <v>101</v>
      </c>
      <c r="AU48" s="172"/>
      <c r="AV48" s="175"/>
      <c r="AW48" s="93" t="s">
        <v>101</v>
      </c>
      <c r="AX48" s="176"/>
    </row>
    <row r="49" spans="1:50" ht="21">
      <c r="A49" s="691"/>
      <c r="B49" s="693"/>
      <c r="C49" s="695"/>
      <c r="D49" s="186" t="s">
        <v>56</v>
      </c>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0" t="s">
        <v>101</v>
      </c>
      <c r="AC49" s="187"/>
      <c r="AD49" s="187"/>
      <c r="AE49" s="187"/>
      <c r="AF49" s="187"/>
      <c r="AG49" s="188"/>
      <c r="AH49" s="113" t="s">
        <v>101</v>
      </c>
      <c r="AI49" s="106" t="s">
        <v>101</v>
      </c>
      <c r="AJ49" s="106" t="s">
        <v>101</v>
      </c>
      <c r="AK49" s="88" t="s">
        <v>101</v>
      </c>
      <c r="AL49" s="189"/>
      <c r="AM49" s="88" t="s">
        <v>101</v>
      </c>
      <c r="AN49" s="106" t="s">
        <v>101</v>
      </c>
      <c r="AO49" s="190"/>
      <c r="AP49" s="191"/>
      <c r="AQ49" s="93" t="s">
        <v>101</v>
      </c>
      <c r="AR49" s="192" t="s">
        <v>101</v>
      </c>
      <c r="AS49" s="113" t="s">
        <v>101</v>
      </c>
      <c r="AT49" s="112" t="s">
        <v>101</v>
      </c>
      <c r="AU49" s="172"/>
      <c r="AV49" s="175"/>
      <c r="AW49" s="93" t="s">
        <v>101</v>
      </c>
      <c r="AX49" s="176"/>
    </row>
    <row r="50" spans="1:50" ht="45" customHeight="1">
      <c r="A50" s="691"/>
      <c r="B50" s="693"/>
      <c r="C50" s="695"/>
      <c r="D50" s="186" t="s">
        <v>58</v>
      </c>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0" t="s">
        <v>101</v>
      </c>
      <c r="AC50" s="187"/>
      <c r="AD50" s="187"/>
      <c r="AE50" s="187"/>
      <c r="AF50" s="187"/>
      <c r="AG50" s="188"/>
      <c r="AH50" s="113" t="s">
        <v>101</v>
      </c>
      <c r="AI50" s="106" t="s">
        <v>101</v>
      </c>
      <c r="AJ50" s="106" t="s">
        <v>101</v>
      </c>
      <c r="AK50" s="88" t="s">
        <v>101</v>
      </c>
      <c r="AL50" s="189"/>
      <c r="AM50" s="88" t="s">
        <v>101</v>
      </c>
      <c r="AN50" s="106" t="s">
        <v>101</v>
      </c>
      <c r="AO50" s="190"/>
      <c r="AP50" s="191"/>
      <c r="AQ50" s="93" t="s">
        <v>101</v>
      </c>
      <c r="AR50" s="192" t="s">
        <v>101</v>
      </c>
      <c r="AS50" s="113" t="s">
        <v>101</v>
      </c>
      <c r="AT50" s="112" t="s">
        <v>101</v>
      </c>
      <c r="AU50" s="172"/>
      <c r="AV50" s="175"/>
      <c r="AW50" s="93" t="s">
        <v>101</v>
      </c>
      <c r="AX50" s="176"/>
    </row>
    <row r="51" spans="1:50" ht="21">
      <c r="A51" s="691"/>
      <c r="B51" s="693"/>
      <c r="C51" s="695" t="s">
        <v>588</v>
      </c>
      <c r="D51" s="186" t="s">
        <v>574</v>
      </c>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0" t="s">
        <v>101</v>
      </c>
      <c r="AC51" s="187"/>
      <c r="AD51" s="187"/>
      <c r="AE51" s="187"/>
      <c r="AF51" s="187"/>
      <c r="AG51" s="188"/>
      <c r="AH51" s="113" t="s">
        <v>101</v>
      </c>
      <c r="AI51" s="106" t="s">
        <v>57</v>
      </c>
      <c r="AJ51" s="106" t="s">
        <v>57</v>
      </c>
      <c r="AK51" s="88" t="s">
        <v>101</v>
      </c>
      <c r="AL51" s="189"/>
      <c r="AM51" s="88" t="s">
        <v>101</v>
      </c>
      <c r="AN51" s="106" t="s">
        <v>57</v>
      </c>
      <c r="AO51" s="190"/>
      <c r="AP51" s="191"/>
      <c r="AQ51" s="93" t="s">
        <v>101</v>
      </c>
      <c r="AR51" s="192" t="s">
        <v>101</v>
      </c>
      <c r="AS51" s="113" t="s">
        <v>101</v>
      </c>
      <c r="AT51" s="112" t="s">
        <v>57</v>
      </c>
      <c r="AU51" s="172"/>
      <c r="AV51" s="175"/>
      <c r="AW51" s="93" t="s">
        <v>101</v>
      </c>
      <c r="AX51" s="176"/>
    </row>
    <row r="52" spans="1:50" ht="35.25" customHeight="1">
      <c r="A52" s="691"/>
      <c r="B52" s="693"/>
      <c r="C52" s="695"/>
      <c r="D52" s="186" t="s">
        <v>54</v>
      </c>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0" t="s">
        <v>101</v>
      </c>
      <c r="AC52" s="187"/>
      <c r="AD52" s="187"/>
      <c r="AE52" s="187"/>
      <c r="AF52" s="187"/>
      <c r="AG52" s="188"/>
      <c r="AH52" s="113" t="s">
        <v>101</v>
      </c>
      <c r="AI52" s="106" t="s">
        <v>88</v>
      </c>
      <c r="AJ52" s="106" t="s">
        <v>88</v>
      </c>
      <c r="AK52" s="88" t="s">
        <v>101</v>
      </c>
      <c r="AL52" s="189"/>
      <c r="AM52" s="88" t="s">
        <v>101</v>
      </c>
      <c r="AN52" s="106" t="s">
        <v>88</v>
      </c>
      <c r="AO52" s="190"/>
      <c r="AP52" s="191"/>
      <c r="AQ52" s="93" t="s">
        <v>101</v>
      </c>
      <c r="AR52" s="192" t="s">
        <v>101</v>
      </c>
      <c r="AS52" s="113" t="s">
        <v>101</v>
      </c>
      <c r="AT52" s="112" t="s">
        <v>88</v>
      </c>
      <c r="AU52" s="172"/>
      <c r="AV52" s="175"/>
      <c r="AW52" s="93" t="s">
        <v>101</v>
      </c>
      <c r="AX52" s="176"/>
    </row>
    <row r="53" spans="1:50" ht="37.5" customHeight="1">
      <c r="A53" s="691"/>
      <c r="B53" s="693"/>
      <c r="C53" s="695"/>
      <c r="D53" s="186" t="s">
        <v>56</v>
      </c>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0" t="s">
        <v>101</v>
      </c>
      <c r="AC53" s="187"/>
      <c r="AD53" s="187"/>
      <c r="AE53" s="187"/>
      <c r="AF53" s="187"/>
      <c r="AG53" s="188"/>
      <c r="AH53" s="113" t="s">
        <v>101</v>
      </c>
      <c r="AI53" s="106" t="s">
        <v>88</v>
      </c>
      <c r="AJ53" s="106" t="s">
        <v>88</v>
      </c>
      <c r="AK53" s="88" t="s">
        <v>101</v>
      </c>
      <c r="AL53" s="189"/>
      <c r="AM53" s="88" t="s">
        <v>101</v>
      </c>
      <c r="AN53" s="106" t="s">
        <v>88</v>
      </c>
      <c r="AO53" s="190"/>
      <c r="AP53" s="191"/>
      <c r="AQ53" s="93" t="s">
        <v>101</v>
      </c>
      <c r="AR53" s="192" t="s">
        <v>101</v>
      </c>
      <c r="AS53" s="113" t="s">
        <v>101</v>
      </c>
      <c r="AT53" s="112" t="s">
        <v>88</v>
      </c>
      <c r="AU53" s="172"/>
      <c r="AV53" s="175"/>
      <c r="AW53" s="93" t="s">
        <v>101</v>
      </c>
      <c r="AX53" s="176"/>
    </row>
    <row r="54" spans="1:50" ht="28">
      <c r="A54" s="691"/>
      <c r="B54" s="693"/>
      <c r="C54" s="695"/>
      <c r="D54" s="186" t="s">
        <v>58</v>
      </c>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0" t="s">
        <v>101</v>
      </c>
      <c r="AC54" s="187"/>
      <c r="AD54" s="187"/>
      <c r="AE54" s="187"/>
      <c r="AF54" s="187"/>
      <c r="AG54" s="188"/>
      <c r="AH54" s="113" t="s">
        <v>101</v>
      </c>
      <c r="AI54" s="106" t="s">
        <v>88</v>
      </c>
      <c r="AJ54" s="106" t="s">
        <v>88</v>
      </c>
      <c r="AK54" s="88" t="s">
        <v>101</v>
      </c>
      <c r="AL54" s="189"/>
      <c r="AM54" s="88" t="s">
        <v>101</v>
      </c>
      <c r="AN54" s="106" t="s">
        <v>88</v>
      </c>
      <c r="AO54" s="190"/>
      <c r="AP54" s="191"/>
      <c r="AQ54" s="93" t="s">
        <v>101</v>
      </c>
      <c r="AR54" s="192" t="s">
        <v>101</v>
      </c>
      <c r="AS54" s="113" t="s">
        <v>101</v>
      </c>
      <c r="AT54" s="112" t="s">
        <v>88</v>
      </c>
      <c r="AU54" s="157"/>
      <c r="AV54" s="157"/>
      <c r="AW54" s="93" t="s">
        <v>101</v>
      </c>
      <c r="AX54" s="176"/>
    </row>
    <row r="55" spans="1:50" ht="32.9" customHeight="1">
      <c r="A55" s="691"/>
      <c r="B55" s="693"/>
      <c r="C55" s="696" t="s">
        <v>597</v>
      </c>
      <c r="D55" s="186" t="s">
        <v>574</v>
      </c>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0" t="s">
        <v>101</v>
      </c>
      <c r="AC55" s="187"/>
      <c r="AD55" s="187"/>
      <c r="AE55" s="187"/>
      <c r="AF55" s="187"/>
      <c r="AG55" s="188"/>
      <c r="AH55" s="113" t="s">
        <v>101</v>
      </c>
      <c r="AI55" s="106" t="s">
        <v>57</v>
      </c>
      <c r="AJ55" s="106" t="s">
        <v>57</v>
      </c>
      <c r="AK55" s="88" t="s">
        <v>101</v>
      </c>
      <c r="AL55" s="189"/>
      <c r="AM55" s="88" t="s">
        <v>101</v>
      </c>
      <c r="AN55" s="106" t="s">
        <v>57</v>
      </c>
      <c r="AO55" s="190"/>
      <c r="AP55" s="191"/>
      <c r="AQ55" s="93" t="s">
        <v>101</v>
      </c>
      <c r="AR55" s="192" t="s">
        <v>57</v>
      </c>
      <c r="AS55" s="113" t="s">
        <v>101</v>
      </c>
      <c r="AT55" s="112" t="s">
        <v>57</v>
      </c>
      <c r="AU55" s="157"/>
      <c r="AV55" s="157"/>
      <c r="AW55" s="93" t="s">
        <v>101</v>
      </c>
      <c r="AX55" s="176"/>
    </row>
    <row r="56" spans="1:50" ht="35.25" customHeight="1">
      <c r="A56" s="691"/>
      <c r="B56" s="693"/>
      <c r="C56" s="697"/>
      <c r="D56" s="186" t="s">
        <v>54</v>
      </c>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0" t="s">
        <v>101</v>
      </c>
      <c r="AC56" s="187"/>
      <c r="AD56" s="187"/>
      <c r="AE56" s="187"/>
      <c r="AF56" s="187"/>
      <c r="AG56" s="188"/>
      <c r="AH56" s="113" t="s">
        <v>101</v>
      </c>
      <c r="AI56" s="106" t="s">
        <v>57</v>
      </c>
      <c r="AJ56" s="106" t="s">
        <v>57</v>
      </c>
      <c r="AK56" s="88" t="s">
        <v>101</v>
      </c>
      <c r="AL56" s="189"/>
      <c r="AM56" s="88" t="s">
        <v>101</v>
      </c>
      <c r="AN56" s="106" t="s">
        <v>57</v>
      </c>
      <c r="AO56" s="190"/>
      <c r="AP56" s="191"/>
      <c r="AQ56" s="93" t="s">
        <v>101</v>
      </c>
      <c r="AR56" s="192" t="s">
        <v>57</v>
      </c>
      <c r="AS56" s="113" t="s">
        <v>101</v>
      </c>
      <c r="AT56" s="112" t="s">
        <v>57</v>
      </c>
      <c r="AU56" s="157"/>
      <c r="AV56" s="157"/>
      <c r="AW56" s="93" t="s">
        <v>101</v>
      </c>
      <c r="AX56" s="176"/>
    </row>
    <row r="57" spans="1:50" ht="37.5" customHeight="1">
      <c r="A57" s="691"/>
      <c r="B57" s="693"/>
      <c r="C57" s="697"/>
      <c r="D57" s="186" t="s">
        <v>56</v>
      </c>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0" t="s">
        <v>101</v>
      </c>
      <c r="AC57" s="187"/>
      <c r="AD57" s="187"/>
      <c r="AE57" s="187"/>
      <c r="AF57" s="187"/>
      <c r="AG57" s="188"/>
      <c r="AH57" s="113" t="s">
        <v>101</v>
      </c>
      <c r="AI57" s="106" t="s">
        <v>57</v>
      </c>
      <c r="AJ57" s="106" t="s">
        <v>57</v>
      </c>
      <c r="AK57" s="88" t="s">
        <v>101</v>
      </c>
      <c r="AL57" s="189"/>
      <c r="AM57" s="88" t="s">
        <v>101</v>
      </c>
      <c r="AN57" s="106" t="s">
        <v>57</v>
      </c>
      <c r="AO57" s="190"/>
      <c r="AP57" s="191"/>
      <c r="AQ57" s="93" t="s">
        <v>101</v>
      </c>
      <c r="AR57" s="192" t="s">
        <v>57</v>
      </c>
      <c r="AS57" s="113" t="s">
        <v>101</v>
      </c>
      <c r="AT57" s="112" t="s">
        <v>57</v>
      </c>
      <c r="AU57" s="157"/>
      <c r="AV57" s="157"/>
      <c r="AW57" s="93" t="s">
        <v>101</v>
      </c>
      <c r="AX57" s="176"/>
    </row>
    <row r="58" spans="1:50" ht="56.5" customHeight="1" thickBot="1">
      <c r="A58" s="691"/>
      <c r="B58" s="693"/>
      <c r="C58" s="698"/>
      <c r="D58" s="193" t="s">
        <v>58</v>
      </c>
      <c r="E58" s="194"/>
      <c r="F58" s="194"/>
      <c r="G58" s="194"/>
      <c r="H58" s="194"/>
      <c r="I58" s="194"/>
      <c r="J58" s="194"/>
      <c r="K58" s="194"/>
      <c r="L58" s="194"/>
      <c r="M58" s="194"/>
      <c r="N58" s="194"/>
      <c r="O58" s="194"/>
      <c r="P58" s="194"/>
      <c r="Q58" s="194"/>
      <c r="R58" s="194"/>
      <c r="S58" s="194"/>
      <c r="T58" s="194"/>
      <c r="U58" s="194"/>
      <c r="V58" s="194"/>
      <c r="W58" s="194"/>
      <c r="X58" s="194"/>
      <c r="Y58" s="194"/>
      <c r="Z58" s="195"/>
      <c r="AA58" s="195"/>
      <c r="AB58" s="196" t="s">
        <v>101</v>
      </c>
      <c r="AC58" s="194"/>
      <c r="AD58" s="194"/>
      <c r="AE58" s="194"/>
      <c r="AF58" s="194"/>
      <c r="AG58" s="197"/>
      <c r="AH58" s="122" t="s">
        <v>101</v>
      </c>
      <c r="AI58" s="115" t="s">
        <v>57</v>
      </c>
      <c r="AJ58" s="115" t="s">
        <v>57</v>
      </c>
      <c r="AK58" s="88" t="s">
        <v>101</v>
      </c>
      <c r="AL58" s="198"/>
      <c r="AM58" s="88" t="s">
        <v>101</v>
      </c>
      <c r="AN58" s="115" t="s">
        <v>57</v>
      </c>
      <c r="AO58" s="199"/>
      <c r="AP58" s="200"/>
      <c r="AQ58" s="95" t="s">
        <v>101</v>
      </c>
      <c r="AR58" s="201" t="s">
        <v>57</v>
      </c>
      <c r="AS58" s="122" t="s">
        <v>101</v>
      </c>
      <c r="AT58" s="121" t="s">
        <v>57</v>
      </c>
      <c r="AU58" s="202"/>
      <c r="AV58" s="202"/>
      <c r="AW58" s="95" t="s">
        <v>101</v>
      </c>
      <c r="AX58" s="203"/>
    </row>
    <row r="59" spans="1:50" ht="14.75"/>
    <row r="60" spans="1:50" ht="14.9" customHeight="1">
      <c r="A60" s="67" t="s">
        <v>450</v>
      </c>
      <c r="B60" s="64"/>
    </row>
    <row r="61" spans="1:50" ht="14.75">
      <c r="A61" s="68" t="s">
        <v>109</v>
      </c>
      <c r="B61" s="64"/>
    </row>
    <row r="62" spans="1:50" ht="14.75">
      <c r="A62" s="68" t="s">
        <v>101</v>
      </c>
      <c r="B62" s="64"/>
    </row>
    <row r="63" spans="1:50" ht="14.75">
      <c r="A63" s="68" t="s">
        <v>88</v>
      </c>
      <c r="B63" s="64"/>
    </row>
    <row r="64" spans="1:50" ht="14.75">
      <c r="A64" s="68" t="s">
        <v>57</v>
      </c>
      <c r="B64" s="64"/>
    </row>
    <row r="65" spans="1:2" ht="14.75">
      <c r="A65" s="69" t="s">
        <v>462</v>
      </c>
      <c r="B65" s="64"/>
    </row>
  </sheetData>
  <mergeCells count="855">
    <mergeCell ref="C4:D4"/>
    <mergeCell ref="S2:AH2"/>
    <mergeCell ref="AI2:AX2"/>
    <mergeCell ref="C3:D3"/>
    <mergeCell ref="A5:A7"/>
    <mergeCell ref="B5:B7"/>
    <mergeCell ref="C5:D5"/>
    <mergeCell ref="C6:D6"/>
    <mergeCell ref="C7:D7"/>
    <mergeCell ref="E2:R2"/>
    <mergeCell ref="A8:A10"/>
    <mergeCell ref="B8:B10"/>
    <mergeCell ref="C8:D8"/>
    <mergeCell ref="C9:D9"/>
    <mergeCell ref="C10:D10"/>
    <mergeCell ref="A16:A20"/>
    <mergeCell ref="B16:B20"/>
    <mergeCell ref="C16:D16"/>
    <mergeCell ref="C17:D17"/>
    <mergeCell ref="C18:D18"/>
    <mergeCell ref="C19:D19"/>
    <mergeCell ref="C20:D20"/>
    <mergeCell ref="A11:A12"/>
    <mergeCell ref="B11:B12"/>
    <mergeCell ref="C11:D11"/>
    <mergeCell ref="C12:D12"/>
    <mergeCell ref="A13:A15"/>
    <mergeCell ref="B13:B15"/>
    <mergeCell ref="C13:D13"/>
    <mergeCell ref="C14:D14"/>
    <mergeCell ref="C15:D15"/>
    <mergeCell ref="A21:A23"/>
    <mergeCell ref="B21:B23"/>
    <mergeCell ref="C21:D21"/>
    <mergeCell ref="C22:D22"/>
    <mergeCell ref="C23:D23"/>
    <mergeCell ref="A24:A26"/>
    <mergeCell ref="B24:B26"/>
    <mergeCell ref="C24:D24"/>
    <mergeCell ref="C25:D25"/>
    <mergeCell ref="C26:D26"/>
    <mergeCell ref="C36:D36"/>
    <mergeCell ref="A37:A39"/>
    <mergeCell ref="B37:B39"/>
    <mergeCell ref="C37:D37"/>
    <mergeCell ref="C38:D38"/>
    <mergeCell ref="C39:D39"/>
    <mergeCell ref="A27:A29"/>
    <mergeCell ref="B27:B29"/>
    <mergeCell ref="C27:D27"/>
    <mergeCell ref="C28:D28"/>
    <mergeCell ref="C29:D29"/>
    <mergeCell ref="A30:A32"/>
    <mergeCell ref="B30:B32"/>
    <mergeCell ref="C30:D30"/>
    <mergeCell ref="C31:D31"/>
    <mergeCell ref="C32:D32"/>
    <mergeCell ref="BL1:CF1"/>
    <mergeCell ref="CG1:DA1"/>
    <mergeCell ref="DB1:DV1"/>
    <mergeCell ref="DW1:EQ1"/>
    <mergeCell ref="ER1:FL1"/>
    <mergeCell ref="A47:A58"/>
    <mergeCell ref="B47:B58"/>
    <mergeCell ref="C47:C50"/>
    <mergeCell ref="C51:C54"/>
    <mergeCell ref="C55:C58"/>
    <mergeCell ref="A41:A43"/>
    <mergeCell ref="B41:B43"/>
    <mergeCell ref="C41:D41"/>
    <mergeCell ref="C42:D42"/>
    <mergeCell ref="C43:D43"/>
    <mergeCell ref="A44:A46"/>
    <mergeCell ref="B44:B46"/>
    <mergeCell ref="C44:D44"/>
    <mergeCell ref="C45:D45"/>
    <mergeCell ref="C46:D46"/>
    <mergeCell ref="A33:A36"/>
    <mergeCell ref="B33:B36"/>
    <mergeCell ref="C33:D33"/>
    <mergeCell ref="C35:D35"/>
    <mergeCell ref="JN1:KH1"/>
    <mergeCell ref="KI1:LC1"/>
    <mergeCell ref="LD1:LX1"/>
    <mergeCell ref="LY1:MS1"/>
    <mergeCell ref="MT1:NN1"/>
    <mergeCell ref="FM1:GG1"/>
    <mergeCell ref="GH1:HB1"/>
    <mergeCell ref="HC1:HW1"/>
    <mergeCell ref="HX1:IR1"/>
    <mergeCell ref="IS1:JM1"/>
    <mergeCell ref="RP1:SJ1"/>
    <mergeCell ref="SK1:TE1"/>
    <mergeCell ref="TF1:TZ1"/>
    <mergeCell ref="UA1:UU1"/>
    <mergeCell ref="UV1:VP1"/>
    <mergeCell ref="NO1:OI1"/>
    <mergeCell ref="OJ1:PD1"/>
    <mergeCell ref="PE1:PY1"/>
    <mergeCell ref="PZ1:QT1"/>
    <mergeCell ref="QU1:RO1"/>
    <mergeCell ref="ZR1:AAL1"/>
    <mergeCell ref="AAM1:ABG1"/>
    <mergeCell ref="ABH1:ACB1"/>
    <mergeCell ref="ACC1:ACW1"/>
    <mergeCell ref="ACX1:ADR1"/>
    <mergeCell ref="VQ1:WK1"/>
    <mergeCell ref="WL1:XF1"/>
    <mergeCell ref="XG1:YA1"/>
    <mergeCell ref="YB1:YV1"/>
    <mergeCell ref="YW1:ZQ1"/>
    <mergeCell ref="AHT1:AIN1"/>
    <mergeCell ref="AIO1:AJI1"/>
    <mergeCell ref="AJJ1:AKD1"/>
    <mergeCell ref="AKE1:AKY1"/>
    <mergeCell ref="AKZ1:ALT1"/>
    <mergeCell ref="ADS1:AEM1"/>
    <mergeCell ref="AEN1:AFH1"/>
    <mergeCell ref="AFI1:AGC1"/>
    <mergeCell ref="AGD1:AGX1"/>
    <mergeCell ref="AGY1:AHS1"/>
    <mergeCell ref="APV1:AQP1"/>
    <mergeCell ref="AQQ1:ARK1"/>
    <mergeCell ref="ARL1:ASF1"/>
    <mergeCell ref="ASG1:ATA1"/>
    <mergeCell ref="ATB1:ATV1"/>
    <mergeCell ref="ALU1:AMO1"/>
    <mergeCell ref="AMP1:ANJ1"/>
    <mergeCell ref="ANK1:AOE1"/>
    <mergeCell ref="AOF1:AOZ1"/>
    <mergeCell ref="APA1:APU1"/>
    <mergeCell ref="AXX1:AYR1"/>
    <mergeCell ref="AYS1:AZM1"/>
    <mergeCell ref="AZN1:BAH1"/>
    <mergeCell ref="BAI1:BBC1"/>
    <mergeCell ref="BBD1:BBX1"/>
    <mergeCell ref="ATW1:AUQ1"/>
    <mergeCell ref="AUR1:AVL1"/>
    <mergeCell ref="AVM1:AWG1"/>
    <mergeCell ref="AWH1:AXB1"/>
    <mergeCell ref="AXC1:AXW1"/>
    <mergeCell ref="BFZ1:BGT1"/>
    <mergeCell ref="BGU1:BHO1"/>
    <mergeCell ref="BHP1:BIJ1"/>
    <mergeCell ref="BIK1:BJE1"/>
    <mergeCell ref="BJF1:BJZ1"/>
    <mergeCell ref="BBY1:BCS1"/>
    <mergeCell ref="BCT1:BDN1"/>
    <mergeCell ref="BDO1:BEI1"/>
    <mergeCell ref="BEJ1:BFD1"/>
    <mergeCell ref="BFE1:BFY1"/>
    <mergeCell ref="BOB1:BOV1"/>
    <mergeCell ref="BOW1:BPQ1"/>
    <mergeCell ref="BPR1:BQL1"/>
    <mergeCell ref="BQM1:BRG1"/>
    <mergeCell ref="BRH1:BSB1"/>
    <mergeCell ref="BKA1:BKU1"/>
    <mergeCell ref="BKV1:BLP1"/>
    <mergeCell ref="BLQ1:BMK1"/>
    <mergeCell ref="BML1:BNF1"/>
    <mergeCell ref="BNG1:BOA1"/>
    <mergeCell ref="BWD1:BWX1"/>
    <mergeCell ref="BWY1:BXS1"/>
    <mergeCell ref="BXT1:BYN1"/>
    <mergeCell ref="BYO1:BZI1"/>
    <mergeCell ref="BZJ1:CAD1"/>
    <mergeCell ref="BSC1:BSW1"/>
    <mergeCell ref="BSX1:BTR1"/>
    <mergeCell ref="BTS1:BUM1"/>
    <mergeCell ref="BUN1:BVH1"/>
    <mergeCell ref="BVI1:BWC1"/>
    <mergeCell ref="CEF1:CEZ1"/>
    <mergeCell ref="CFA1:CFU1"/>
    <mergeCell ref="CFV1:CGP1"/>
    <mergeCell ref="CGQ1:CHK1"/>
    <mergeCell ref="CHL1:CIF1"/>
    <mergeCell ref="CAE1:CAY1"/>
    <mergeCell ref="CAZ1:CBT1"/>
    <mergeCell ref="CBU1:CCO1"/>
    <mergeCell ref="CCP1:CDJ1"/>
    <mergeCell ref="CDK1:CEE1"/>
    <mergeCell ref="CMH1:CNB1"/>
    <mergeCell ref="CNC1:CNW1"/>
    <mergeCell ref="CNX1:COR1"/>
    <mergeCell ref="COS1:CPM1"/>
    <mergeCell ref="CPN1:CQH1"/>
    <mergeCell ref="CIG1:CJA1"/>
    <mergeCell ref="CJB1:CJV1"/>
    <mergeCell ref="CJW1:CKQ1"/>
    <mergeCell ref="CKR1:CLL1"/>
    <mergeCell ref="CLM1:CMG1"/>
    <mergeCell ref="CUJ1:CVD1"/>
    <mergeCell ref="CVE1:CVY1"/>
    <mergeCell ref="CVZ1:CWT1"/>
    <mergeCell ref="CWU1:CXO1"/>
    <mergeCell ref="CXP1:CYJ1"/>
    <mergeCell ref="CQI1:CRC1"/>
    <mergeCell ref="CRD1:CRX1"/>
    <mergeCell ref="CRY1:CSS1"/>
    <mergeCell ref="CST1:CTN1"/>
    <mergeCell ref="CTO1:CUI1"/>
    <mergeCell ref="DCL1:DDF1"/>
    <mergeCell ref="DDG1:DEA1"/>
    <mergeCell ref="DEB1:DEV1"/>
    <mergeCell ref="DEW1:DFQ1"/>
    <mergeCell ref="DFR1:DGL1"/>
    <mergeCell ref="CYK1:CZE1"/>
    <mergeCell ref="CZF1:CZZ1"/>
    <mergeCell ref="DAA1:DAU1"/>
    <mergeCell ref="DAV1:DBP1"/>
    <mergeCell ref="DBQ1:DCK1"/>
    <mergeCell ref="DKN1:DLH1"/>
    <mergeCell ref="DLI1:DMC1"/>
    <mergeCell ref="DMD1:DMX1"/>
    <mergeCell ref="DMY1:DNS1"/>
    <mergeCell ref="DNT1:DON1"/>
    <mergeCell ref="DGM1:DHG1"/>
    <mergeCell ref="DHH1:DIB1"/>
    <mergeCell ref="DIC1:DIW1"/>
    <mergeCell ref="DIX1:DJR1"/>
    <mergeCell ref="DJS1:DKM1"/>
    <mergeCell ref="DSP1:DTJ1"/>
    <mergeCell ref="DTK1:DUE1"/>
    <mergeCell ref="DUF1:DUZ1"/>
    <mergeCell ref="DVA1:DVU1"/>
    <mergeCell ref="DVV1:DWP1"/>
    <mergeCell ref="DOO1:DPI1"/>
    <mergeCell ref="DPJ1:DQD1"/>
    <mergeCell ref="DQE1:DQY1"/>
    <mergeCell ref="DQZ1:DRT1"/>
    <mergeCell ref="DRU1:DSO1"/>
    <mergeCell ref="EAR1:EBL1"/>
    <mergeCell ref="EBM1:ECG1"/>
    <mergeCell ref="ECH1:EDB1"/>
    <mergeCell ref="EDC1:EDW1"/>
    <mergeCell ref="EDX1:EER1"/>
    <mergeCell ref="DWQ1:DXK1"/>
    <mergeCell ref="DXL1:DYF1"/>
    <mergeCell ref="DYG1:DZA1"/>
    <mergeCell ref="DZB1:DZV1"/>
    <mergeCell ref="DZW1:EAQ1"/>
    <mergeCell ref="EIT1:EJN1"/>
    <mergeCell ref="EJO1:EKI1"/>
    <mergeCell ref="EKJ1:ELD1"/>
    <mergeCell ref="ELE1:ELY1"/>
    <mergeCell ref="ELZ1:EMT1"/>
    <mergeCell ref="EES1:EFM1"/>
    <mergeCell ref="EFN1:EGH1"/>
    <mergeCell ref="EGI1:EHC1"/>
    <mergeCell ref="EHD1:EHX1"/>
    <mergeCell ref="EHY1:EIS1"/>
    <mergeCell ref="EQV1:ERP1"/>
    <mergeCell ref="ERQ1:ESK1"/>
    <mergeCell ref="ESL1:ETF1"/>
    <mergeCell ref="ETG1:EUA1"/>
    <mergeCell ref="EUB1:EUV1"/>
    <mergeCell ref="EMU1:ENO1"/>
    <mergeCell ref="ENP1:EOJ1"/>
    <mergeCell ref="EOK1:EPE1"/>
    <mergeCell ref="EPF1:EPZ1"/>
    <mergeCell ref="EQA1:EQU1"/>
    <mergeCell ref="EYX1:EZR1"/>
    <mergeCell ref="EZS1:FAM1"/>
    <mergeCell ref="FAN1:FBH1"/>
    <mergeCell ref="FBI1:FCC1"/>
    <mergeCell ref="FCD1:FCX1"/>
    <mergeCell ref="EUW1:EVQ1"/>
    <mergeCell ref="EVR1:EWL1"/>
    <mergeCell ref="EWM1:EXG1"/>
    <mergeCell ref="EXH1:EYB1"/>
    <mergeCell ref="EYC1:EYW1"/>
    <mergeCell ref="FGZ1:FHT1"/>
    <mergeCell ref="FHU1:FIO1"/>
    <mergeCell ref="FIP1:FJJ1"/>
    <mergeCell ref="FJK1:FKE1"/>
    <mergeCell ref="FKF1:FKZ1"/>
    <mergeCell ref="FCY1:FDS1"/>
    <mergeCell ref="FDT1:FEN1"/>
    <mergeCell ref="FEO1:FFI1"/>
    <mergeCell ref="FFJ1:FGD1"/>
    <mergeCell ref="FGE1:FGY1"/>
    <mergeCell ref="FPB1:FPV1"/>
    <mergeCell ref="FPW1:FQQ1"/>
    <mergeCell ref="FQR1:FRL1"/>
    <mergeCell ref="FRM1:FSG1"/>
    <mergeCell ref="FSH1:FTB1"/>
    <mergeCell ref="FLA1:FLU1"/>
    <mergeCell ref="FLV1:FMP1"/>
    <mergeCell ref="FMQ1:FNK1"/>
    <mergeCell ref="FNL1:FOF1"/>
    <mergeCell ref="FOG1:FPA1"/>
    <mergeCell ref="FXD1:FXX1"/>
    <mergeCell ref="FXY1:FYS1"/>
    <mergeCell ref="FYT1:FZN1"/>
    <mergeCell ref="FZO1:GAI1"/>
    <mergeCell ref="GAJ1:GBD1"/>
    <mergeCell ref="FTC1:FTW1"/>
    <mergeCell ref="FTX1:FUR1"/>
    <mergeCell ref="FUS1:FVM1"/>
    <mergeCell ref="FVN1:FWH1"/>
    <mergeCell ref="FWI1:FXC1"/>
    <mergeCell ref="GFF1:GFZ1"/>
    <mergeCell ref="GGA1:GGU1"/>
    <mergeCell ref="GGV1:GHP1"/>
    <mergeCell ref="GHQ1:GIK1"/>
    <mergeCell ref="GIL1:GJF1"/>
    <mergeCell ref="GBE1:GBY1"/>
    <mergeCell ref="GBZ1:GCT1"/>
    <mergeCell ref="GCU1:GDO1"/>
    <mergeCell ref="GDP1:GEJ1"/>
    <mergeCell ref="GEK1:GFE1"/>
    <mergeCell ref="GNH1:GOB1"/>
    <mergeCell ref="GOC1:GOW1"/>
    <mergeCell ref="GOX1:GPR1"/>
    <mergeCell ref="GPS1:GQM1"/>
    <mergeCell ref="GQN1:GRH1"/>
    <mergeCell ref="GJG1:GKA1"/>
    <mergeCell ref="GKB1:GKV1"/>
    <mergeCell ref="GKW1:GLQ1"/>
    <mergeCell ref="GLR1:GML1"/>
    <mergeCell ref="GMM1:GNG1"/>
    <mergeCell ref="GVJ1:GWD1"/>
    <mergeCell ref="GWE1:GWY1"/>
    <mergeCell ref="GWZ1:GXT1"/>
    <mergeCell ref="GXU1:GYO1"/>
    <mergeCell ref="GYP1:GZJ1"/>
    <mergeCell ref="GRI1:GSC1"/>
    <mergeCell ref="GSD1:GSX1"/>
    <mergeCell ref="GSY1:GTS1"/>
    <mergeCell ref="GTT1:GUN1"/>
    <mergeCell ref="GUO1:GVI1"/>
    <mergeCell ref="HDL1:HEF1"/>
    <mergeCell ref="HEG1:HFA1"/>
    <mergeCell ref="HFB1:HFV1"/>
    <mergeCell ref="HFW1:HGQ1"/>
    <mergeCell ref="HGR1:HHL1"/>
    <mergeCell ref="GZK1:HAE1"/>
    <mergeCell ref="HAF1:HAZ1"/>
    <mergeCell ref="HBA1:HBU1"/>
    <mergeCell ref="HBV1:HCP1"/>
    <mergeCell ref="HCQ1:HDK1"/>
    <mergeCell ref="HLN1:HMH1"/>
    <mergeCell ref="HMI1:HNC1"/>
    <mergeCell ref="HND1:HNX1"/>
    <mergeCell ref="HNY1:HOS1"/>
    <mergeCell ref="HOT1:HPN1"/>
    <mergeCell ref="HHM1:HIG1"/>
    <mergeCell ref="HIH1:HJB1"/>
    <mergeCell ref="HJC1:HJW1"/>
    <mergeCell ref="HJX1:HKR1"/>
    <mergeCell ref="HKS1:HLM1"/>
    <mergeCell ref="HTP1:HUJ1"/>
    <mergeCell ref="HUK1:HVE1"/>
    <mergeCell ref="HVF1:HVZ1"/>
    <mergeCell ref="HWA1:HWU1"/>
    <mergeCell ref="HWV1:HXP1"/>
    <mergeCell ref="HPO1:HQI1"/>
    <mergeCell ref="HQJ1:HRD1"/>
    <mergeCell ref="HRE1:HRY1"/>
    <mergeCell ref="HRZ1:HST1"/>
    <mergeCell ref="HSU1:HTO1"/>
    <mergeCell ref="IBR1:ICL1"/>
    <mergeCell ref="ICM1:IDG1"/>
    <mergeCell ref="IDH1:IEB1"/>
    <mergeCell ref="IEC1:IEW1"/>
    <mergeCell ref="IEX1:IFR1"/>
    <mergeCell ref="HXQ1:HYK1"/>
    <mergeCell ref="HYL1:HZF1"/>
    <mergeCell ref="HZG1:IAA1"/>
    <mergeCell ref="IAB1:IAV1"/>
    <mergeCell ref="IAW1:IBQ1"/>
    <mergeCell ref="IJT1:IKN1"/>
    <mergeCell ref="IKO1:ILI1"/>
    <mergeCell ref="ILJ1:IMD1"/>
    <mergeCell ref="IME1:IMY1"/>
    <mergeCell ref="IMZ1:INT1"/>
    <mergeCell ref="IFS1:IGM1"/>
    <mergeCell ref="IGN1:IHH1"/>
    <mergeCell ref="IHI1:IIC1"/>
    <mergeCell ref="IID1:IIX1"/>
    <mergeCell ref="IIY1:IJS1"/>
    <mergeCell ref="IRV1:ISP1"/>
    <mergeCell ref="ISQ1:ITK1"/>
    <mergeCell ref="ITL1:IUF1"/>
    <mergeCell ref="IUG1:IVA1"/>
    <mergeCell ref="IVB1:IVV1"/>
    <mergeCell ref="INU1:IOO1"/>
    <mergeCell ref="IOP1:IPJ1"/>
    <mergeCell ref="IPK1:IQE1"/>
    <mergeCell ref="IQF1:IQZ1"/>
    <mergeCell ref="IRA1:IRU1"/>
    <mergeCell ref="IZX1:JAR1"/>
    <mergeCell ref="JAS1:JBM1"/>
    <mergeCell ref="JBN1:JCH1"/>
    <mergeCell ref="JCI1:JDC1"/>
    <mergeCell ref="JDD1:JDX1"/>
    <mergeCell ref="IVW1:IWQ1"/>
    <mergeCell ref="IWR1:IXL1"/>
    <mergeCell ref="IXM1:IYG1"/>
    <mergeCell ref="IYH1:IZB1"/>
    <mergeCell ref="IZC1:IZW1"/>
    <mergeCell ref="JHZ1:JIT1"/>
    <mergeCell ref="JIU1:JJO1"/>
    <mergeCell ref="JJP1:JKJ1"/>
    <mergeCell ref="JKK1:JLE1"/>
    <mergeCell ref="JLF1:JLZ1"/>
    <mergeCell ref="JDY1:JES1"/>
    <mergeCell ref="JET1:JFN1"/>
    <mergeCell ref="JFO1:JGI1"/>
    <mergeCell ref="JGJ1:JHD1"/>
    <mergeCell ref="JHE1:JHY1"/>
    <mergeCell ref="JQB1:JQV1"/>
    <mergeCell ref="JQW1:JRQ1"/>
    <mergeCell ref="JRR1:JSL1"/>
    <mergeCell ref="JSM1:JTG1"/>
    <mergeCell ref="JTH1:JUB1"/>
    <mergeCell ref="JMA1:JMU1"/>
    <mergeCell ref="JMV1:JNP1"/>
    <mergeCell ref="JNQ1:JOK1"/>
    <mergeCell ref="JOL1:JPF1"/>
    <mergeCell ref="JPG1:JQA1"/>
    <mergeCell ref="JYD1:JYX1"/>
    <mergeCell ref="JYY1:JZS1"/>
    <mergeCell ref="JZT1:KAN1"/>
    <mergeCell ref="KAO1:KBI1"/>
    <mergeCell ref="KBJ1:KCD1"/>
    <mergeCell ref="JUC1:JUW1"/>
    <mergeCell ref="JUX1:JVR1"/>
    <mergeCell ref="JVS1:JWM1"/>
    <mergeCell ref="JWN1:JXH1"/>
    <mergeCell ref="JXI1:JYC1"/>
    <mergeCell ref="KGF1:KGZ1"/>
    <mergeCell ref="KHA1:KHU1"/>
    <mergeCell ref="KHV1:KIP1"/>
    <mergeCell ref="KIQ1:KJK1"/>
    <mergeCell ref="KJL1:KKF1"/>
    <mergeCell ref="KCE1:KCY1"/>
    <mergeCell ref="KCZ1:KDT1"/>
    <mergeCell ref="KDU1:KEO1"/>
    <mergeCell ref="KEP1:KFJ1"/>
    <mergeCell ref="KFK1:KGE1"/>
    <mergeCell ref="KOH1:KPB1"/>
    <mergeCell ref="KPC1:KPW1"/>
    <mergeCell ref="KPX1:KQR1"/>
    <mergeCell ref="KQS1:KRM1"/>
    <mergeCell ref="KRN1:KSH1"/>
    <mergeCell ref="KKG1:KLA1"/>
    <mergeCell ref="KLB1:KLV1"/>
    <mergeCell ref="KLW1:KMQ1"/>
    <mergeCell ref="KMR1:KNL1"/>
    <mergeCell ref="KNM1:KOG1"/>
    <mergeCell ref="KWJ1:KXD1"/>
    <mergeCell ref="KXE1:KXY1"/>
    <mergeCell ref="KXZ1:KYT1"/>
    <mergeCell ref="KYU1:KZO1"/>
    <mergeCell ref="KZP1:LAJ1"/>
    <mergeCell ref="KSI1:KTC1"/>
    <mergeCell ref="KTD1:KTX1"/>
    <mergeCell ref="KTY1:KUS1"/>
    <mergeCell ref="KUT1:KVN1"/>
    <mergeCell ref="KVO1:KWI1"/>
    <mergeCell ref="LEL1:LFF1"/>
    <mergeCell ref="LFG1:LGA1"/>
    <mergeCell ref="LGB1:LGV1"/>
    <mergeCell ref="LGW1:LHQ1"/>
    <mergeCell ref="LHR1:LIL1"/>
    <mergeCell ref="LAK1:LBE1"/>
    <mergeCell ref="LBF1:LBZ1"/>
    <mergeCell ref="LCA1:LCU1"/>
    <mergeCell ref="LCV1:LDP1"/>
    <mergeCell ref="LDQ1:LEK1"/>
    <mergeCell ref="LMN1:LNH1"/>
    <mergeCell ref="LNI1:LOC1"/>
    <mergeCell ref="LOD1:LOX1"/>
    <mergeCell ref="LOY1:LPS1"/>
    <mergeCell ref="LPT1:LQN1"/>
    <mergeCell ref="LIM1:LJG1"/>
    <mergeCell ref="LJH1:LKB1"/>
    <mergeCell ref="LKC1:LKW1"/>
    <mergeCell ref="LKX1:LLR1"/>
    <mergeCell ref="LLS1:LMM1"/>
    <mergeCell ref="LUP1:LVJ1"/>
    <mergeCell ref="LVK1:LWE1"/>
    <mergeCell ref="LWF1:LWZ1"/>
    <mergeCell ref="LXA1:LXU1"/>
    <mergeCell ref="LXV1:LYP1"/>
    <mergeCell ref="LQO1:LRI1"/>
    <mergeCell ref="LRJ1:LSD1"/>
    <mergeCell ref="LSE1:LSY1"/>
    <mergeCell ref="LSZ1:LTT1"/>
    <mergeCell ref="LTU1:LUO1"/>
    <mergeCell ref="MCR1:MDL1"/>
    <mergeCell ref="MDM1:MEG1"/>
    <mergeCell ref="MEH1:MFB1"/>
    <mergeCell ref="MFC1:MFW1"/>
    <mergeCell ref="MFX1:MGR1"/>
    <mergeCell ref="LYQ1:LZK1"/>
    <mergeCell ref="LZL1:MAF1"/>
    <mergeCell ref="MAG1:MBA1"/>
    <mergeCell ref="MBB1:MBV1"/>
    <mergeCell ref="MBW1:MCQ1"/>
    <mergeCell ref="MKT1:MLN1"/>
    <mergeCell ref="MLO1:MMI1"/>
    <mergeCell ref="MMJ1:MND1"/>
    <mergeCell ref="MNE1:MNY1"/>
    <mergeCell ref="MNZ1:MOT1"/>
    <mergeCell ref="MGS1:MHM1"/>
    <mergeCell ref="MHN1:MIH1"/>
    <mergeCell ref="MII1:MJC1"/>
    <mergeCell ref="MJD1:MJX1"/>
    <mergeCell ref="MJY1:MKS1"/>
    <mergeCell ref="MSV1:MTP1"/>
    <mergeCell ref="MTQ1:MUK1"/>
    <mergeCell ref="MUL1:MVF1"/>
    <mergeCell ref="MVG1:MWA1"/>
    <mergeCell ref="MWB1:MWV1"/>
    <mergeCell ref="MOU1:MPO1"/>
    <mergeCell ref="MPP1:MQJ1"/>
    <mergeCell ref="MQK1:MRE1"/>
    <mergeCell ref="MRF1:MRZ1"/>
    <mergeCell ref="MSA1:MSU1"/>
    <mergeCell ref="NAX1:NBR1"/>
    <mergeCell ref="NBS1:NCM1"/>
    <mergeCell ref="NCN1:NDH1"/>
    <mergeCell ref="NDI1:NEC1"/>
    <mergeCell ref="NED1:NEX1"/>
    <mergeCell ref="MWW1:MXQ1"/>
    <mergeCell ref="MXR1:MYL1"/>
    <mergeCell ref="MYM1:MZG1"/>
    <mergeCell ref="MZH1:NAB1"/>
    <mergeCell ref="NAC1:NAW1"/>
    <mergeCell ref="NIZ1:NJT1"/>
    <mergeCell ref="NJU1:NKO1"/>
    <mergeCell ref="NKP1:NLJ1"/>
    <mergeCell ref="NLK1:NME1"/>
    <mergeCell ref="NMF1:NMZ1"/>
    <mergeCell ref="NEY1:NFS1"/>
    <mergeCell ref="NFT1:NGN1"/>
    <mergeCell ref="NGO1:NHI1"/>
    <mergeCell ref="NHJ1:NID1"/>
    <mergeCell ref="NIE1:NIY1"/>
    <mergeCell ref="NRB1:NRV1"/>
    <mergeCell ref="NRW1:NSQ1"/>
    <mergeCell ref="NSR1:NTL1"/>
    <mergeCell ref="NTM1:NUG1"/>
    <mergeCell ref="NUH1:NVB1"/>
    <mergeCell ref="NNA1:NNU1"/>
    <mergeCell ref="NNV1:NOP1"/>
    <mergeCell ref="NOQ1:NPK1"/>
    <mergeCell ref="NPL1:NQF1"/>
    <mergeCell ref="NQG1:NRA1"/>
    <mergeCell ref="NZD1:NZX1"/>
    <mergeCell ref="NZY1:OAS1"/>
    <mergeCell ref="OAT1:OBN1"/>
    <mergeCell ref="OBO1:OCI1"/>
    <mergeCell ref="OCJ1:ODD1"/>
    <mergeCell ref="NVC1:NVW1"/>
    <mergeCell ref="NVX1:NWR1"/>
    <mergeCell ref="NWS1:NXM1"/>
    <mergeCell ref="NXN1:NYH1"/>
    <mergeCell ref="NYI1:NZC1"/>
    <mergeCell ref="OHF1:OHZ1"/>
    <mergeCell ref="OIA1:OIU1"/>
    <mergeCell ref="OIV1:OJP1"/>
    <mergeCell ref="OJQ1:OKK1"/>
    <mergeCell ref="OKL1:OLF1"/>
    <mergeCell ref="ODE1:ODY1"/>
    <mergeCell ref="ODZ1:OET1"/>
    <mergeCell ref="OEU1:OFO1"/>
    <mergeCell ref="OFP1:OGJ1"/>
    <mergeCell ref="OGK1:OHE1"/>
    <mergeCell ref="OPH1:OQB1"/>
    <mergeCell ref="OQC1:OQW1"/>
    <mergeCell ref="OQX1:ORR1"/>
    <mergeCell ref="ORS1:OSM1"/>
    <mergeCell ref="OSN1:OTH1"/>
    <mergeCell ref="OLG1:OMA1"/>
    <mergeCell ref="OMB1:OMV1"/>
    <mergeCell ref="OMW1:ONQ1"/>
    <mergeCell ref="ONR1:OOL1"/>
    <mergeCell ref="OOM1:OPG1"/>
    <mergeCell ref="OXJ1:OYD1"/>
    <mergeCell ref="OYE1:OYY1"/>
    <mergeCell ref="OYZ1:OZT1"/>
    <mergeCell ref="OZU1:PAO1"/>
    <mergeCell ref="PAP1:PBJ1"/>
    <mergeCell ref="OTI1:OUC1"/>
    <mergeCell ref="OUD1:OUX1"/>
    <mergeCell ref="OUY1:OVS1"/>
    <mergeCell ref="OVT1:OWN1"/>
    <mergeCell ref="OWO1:OXI1"/>
    <mergeCell ref="PFL1:PGF1"/>
    <mergeCell ref="PGG1:PHA1"/>
    <mergeCell ref="PHB1:PHV1"/>
    <mergeCell ref="PHW1:PIQ1"/>
    <mergeCell ref="PIR1:PJL1"/>
    <mergeCell ref="PBK1:PCE1"/>
    <mergeCell ref="PCF1:PCZ1"/>
    <mergeCell ref="PDA1:PDU1"/>
    <mergeCell ref="PDV1:PEP1"/>
    <mergeCell ref="PEQ1:PFK1"/>
    <mergeCell ref="PNN1:POH1"/>
    <mergeCell ref="POI1:PPC1"/>
    <mergeCell ref="PPD1:PPX1"/>
    <mergeCell ref="PPY1:PQS1"/>
    <mergeCell ref="PQT1:PRN1"/>
    <mergeCell ref="PJM1:PKG1"/>
    <mergeCell ref="PKH1:PLB1"/>
    <mergeCell ref="PLC1:PLW1"/>
    <mergeCell ref="PLX1:PMR1"/>
    <mergeCell ref="PMS1:PNM1"/>
    <mergeCell ref="PVP1:PWJ1"/>
    <mergeCell ref="PWK1:PXE1"/>
    <mergeCell ref="PXF1:PXZ1"/>
    <mergeCell ref="PYA1:PYU1"/>
    <mergeCell ref="PYV1:PZP1"/>
    <mergeCell ref="PRO1:PSI1"/>
    <mergeCell ref="PSJ1:PTD1"/>
    <mergeCell ref="PTE1:PTY1"/>
    <mergeCell ref="PTZ1:PUT1"/>
    <mergeCell ref="PUU1:PVO1"/>
    <mergeCell ref="QDR1:QEL1"/>
    <mergeCell ref="QEM1:QFG1"/>
    <mergeCell ref="QFH1:QGB1"/>
    <mergeCell ref="QGC1:QGW1"/>
    <mergeCell ref="QGX1:QHR1"/>
    <mergeCell ref="PZQ1:QAK1"/>
    <mergeCell ref="QAL1:QBF1"/>
    <mergeCell ref="QBG1:QCA1"/>
    <mergeCell ref="QCB1:QCV1"/>
    <mergeCell ref="QCW1:QDQ1"/>
    <mergeCell ref="QLT1:QMN1"/>
    <mergeCell ref="QMO1:QNI1"/>
    <mergeCell ref="QNJ1:QOD1"/>
    <mergeCell ref="QOE1:QOY1"/>
    <mergeCell ref="QOZ1:QPT1"/>
    <mergeCell ref="QHS1:QIM1"/>
    <mergeCell ref="QIN1:QJH1"/>
    <mergeCell ref="QJI1:QKC1"/>
    <mergeCell ref="QKD1:QKX1"/>
    <mergeCell ref="QKY1:QLS1"/>
    <mergeCell ref="QTV1:QUP1"/>
    <mergeCell ref="QUQ1:QVK1"/>
    <mergeCell ref="QVL1:QWF1"/>
    <mergeCell ref="QWG1:QXA1"/>
    <mergeCell ref="QXB1:QXV1"/>
    <mergeCell ref="QPU1:QQO1"/>
    <mergeCell ref="QQP1:QRJ1"/>
    <mergeCell ref="QRK1:QSE1"/>
    <mergeCell ref="QSF1:QSZ1"/>
    <mergeCell ref="QTA1:QTU1"/>
    <mergeCell ref="RBX1:RCR1"/>
    <mergeCell ref="RCS1:RDM1"/>
    <mergeCell ref="RDN1:REH1"/>
    <mergeCell ref="REI1:RFC1"/>
    <mergeCell ref="RFD1:RFX1"/>
    <mergeCell ref="QXW1:QYQ1"/>
    <mergeCell ref="QYR1:QZL1"/>
    <mergeCell ref="QZM1:RAG1"/>
    <mergeCell ref="RAH1:RBB1"/>
    <mergeCell ref="RBC1:RBW1"/>
    <mergeCell ref="RJZ1:RKT1"/>
    <mergeCell ref="RKU1:RLO1"/>
    <mergeCell ref="RLP1:RMJ1"/>
    <mergeCell ref="RMK1:RNE1"/>
    <mergeCell ref="RNF1:RNZ1"/>
    <mergeCell ref="RFY1:RGS1"/>
    <mergeCell ref="RGT1:RHN1"/>
    <mergeCell ref="RHO1:RII1"/>
    <mergeCell ref="RIJ1:RJD1"/>
    <mergeCell ref="RJE1:RJY1"/>
    <mergeCell ref="RSB1:RSV1"/>
    <mergeCell ref="RSW1:RTQ1"/>
    <mergeCell ref="RTR1:RUL1"/>
    <mergeCell ref="RUM1:RVG1"/>
    <mergeCell ref="RVH1:RWB1"/>
    <mergeCell ref="ROA1:ROU1"/>
    <mergeCell ref="ROV1:RPP1"/>
    <mergeCell ref="RPQ1:RQK1"/>
    <mergeCell ref="RQL1:RRF1"/>
    <mergeCell ref="RRG1:RSA1"/>
    <mergeCell ref="SAD1:SAX1"/>
    <mergeCell ref="SAY1:SBS1"/>
    <mergeCell ref="SBT1:SCN1"/>
    <mergeCell ref="SCO1:SDI1"/>
    <mergeCell ref="SDJ1:SED1"/>
    <mergeCell ref="RWC1:RWW1"/>
    <mergeCell ref="RWX1:RXR1"/>
    <mergeCell ref="RXS1:RYM1"/>
    <mergeCell ref="RYN1:RZH1"/>
    <mergeCell ref="RZI1:SAC1"/>
    <mergeCell ref="SIF1:SIZ1"/>
    <mergeCell ref="SJA1:SJU1"/>
    <mergeCell ref="SJV1:SKP1"/>
    <mergeCell ref="SKQ1:SLK1"/>
    <mergeCell ref="SLL1:SMF1"/>
    <mergeCell ref="SEE1:SEY1"/>
    <mergeCell ref="SEZ1:SFT1"/>
    <mergeCell ref="SFU1:SGO1"/>
    <mergeCell ref="SGP1:SHJ1"/>
    <mergeCell ref="SHK1:SIE1"/>
    <mergeCell ref="SQH1:SRB1"/>
    <mergeCell ref="SRC1:SRW1"/>
    <mergeCell ref="SRX1:SSR1"/>
    <mergeCell ref="SSS1:STM1"/>
    <mergeCell ref="STN1:SUH1"/>
    <mergeCell ref="SMG1:SNA1"/>
    <mergeCell ref="SNB1:SNV1"/>
    <mergeCell ref="SNW1:SOQ1"/>
    <mergeCell ref="SOR1:SPL1"/>
    <mergeCell ref="SPM1:SQG1"/>
    <mergeCell ref="SYJ1:SZD1"/>
    <mergeCell ref="SZE1:SZY1"/>
    <mergeCell ref="SZZ1:TAT1"/>
    <mergeCell ref="TAU1:TBO1"/>
    <mergeCell ref="TBP1:TCJ1"/>
    <mergeCell ref="SUI1:SVC1"/>
    <mergeCell ref="SVD1:SVX1"/>
    <mergeCell ref="SVY1:SWS1"/>
    <mergeCell ref="SWT1:SXN1"/>
    <mergeCell ref="SXO1:SYI1"/>
    <mergeCell ref="TGL1:THF1"/>
    <mergeCell ref="THG1:TIA1"/>
    <mergeCell ref="TIB1:TIV1"/>
    <mergeCell ref="TIW1:TJQ1"/>
    <mergeCell ref="TJR1:TKL1"/>
    <mergeCell ref="TCK1:TDE1"/>
    <mergeCell ref="TDF1:TDZ1"/>
    <mergeCell ref="TEA1:TEU1"/>
    <mergeCell ref="TEV1:TFP1"/>
    <mergeCell ref="TFQ1:TGK1"/>
    <mergeCell ref="TON1:TPH1"/>
    <mergeCell ref="TPI1:TQC1"/>
    <mergeCell ref="TQD1:TQX1"/>
    <mergeCell ref="TQY1:TRS1"/>
    <mergeCell ref="TRT1:TSN1"/>
    <mergeCell ref="TKM1:TLG1"/>
    <mergeCell ref="TLH1:TMB1"/>
    <mergeCell ref="TMC1:TMW1"/>
    <mergeCell ref="TMX1:TNR1"/>
    <mergeCell ref="TNS1:TOM1"/>
    <mergeCell ref="TWP1:TXJ1"/>
    <mergeCell ref="TXK1:TYE1"/>
    <mergeCell ref="TYF1:TYZ1"/>
    <mergeCell ref="TZA1:TZU1"/>
    <mergeCell ref="TZV1:UAP1"/>
    <mergeCell ref="TSO1:TTI1"/>
    <mergeCell ref="TTJ1:TUD1"/>
    <mergeCell ref="TUE1:TUY1"/>
    <mergeCell ref="TUZ1:TVT1"/>
    <mergeCell ref="TVU1:TWO1"/>
    <mergeCell ref="UER1:UFL1"/>
    <mergeCell ref="UFM1:UGG1"/>
    <mergeCell ref="UGH1:UHB1"/>
    <mergeCell ref="UHC1:UHW1"/>
    <mergeCell ref="UHX1:UIR1"/>
    <mergeCell ref="UAQ1:UBK1"/>
    <mergeCell ref="UBL1:UCF1"/>
    <mergeCell ref="UCG1:UDA1"/>
    <mergeCell ref="UDB1:UDV1"/>
    <mergeCell ref="UDW1:UEQ1"/>
    <mergeCell ref="UMT1:UNN1"/>
    <mergeCell ref="UNO1:UOI1"/>
    <mergeCell ref="UOJ1:UPD1"/>
    <mergeCell ref="UPE1:UPY1"/>
    <mergeCell ref="UPZ1:UQT1"/>
    <mergeCell ref="UIS1:UJM1"/>
    <mergeCell ref="UJN1:UKH1"/>
    <mergeCell ref="UKI1:ULC1"/>
    <mergeCell ref="ULD1:ULX1"/>
    <mergeCell ref="ULY1:UMS1"/>
    <mergeCell ref="UUV1:UVP1"/>
    <mergeCell ref="UVQ1:UWK1"/>
    <mergeCell ref="UWL1:UXF1"/>
    <mergeCell ref="UXG1:UYA1"/>
    <mergeCell ref="UYB1:UYV1"/>
    <mergeCell ref="UQU1:URO1"/>
    <mergeCell ref="URP1:USJ1"/>
    <mergeCell ref="USK1:UTE1"/>
    <mergeCell ref="UTF1:UTZ1"/>
    <mergeCell ref="UUA1:UUU1"/>
    <mergeCell ref="VCX1:VDR1"/>
    <mergeCell ref="VDS1:VEM1"/>
    <mergeCell ref="VEN1:VFH1"/>
    <mergeCell ref="VFI1:VGC1"/>
    <mergeCell ref="VGD1:VGX1"/>
    <mergeCell ref="UYW1:UZQ1"/>
    <mergeCell ref="UZR1:VAL1"/>
    <mergeCell ref="VAM1:VBG1"/>
    <mergeCell ref="VBH1:VCB1"/>
    <mergeCell ref="VCC1:VCW1"/>
    <mergeCell ref="VKZ1:VLT1"/>
    <mergeCell ref="VLU1:VMO1"/>
    <mergeCell ref="VMP1:VNJ1"/>
    <mergeCell ref="VNK1:VOE1"/>
    <mergeCell ref="VOF1:VOZ1"/>
    <mergeCell ref="VGY1:VHS1"/>
    <mergeCell ref="VHT1:VIN1"/>
    <mergeCell ref="VIO1:VJI1"/>
    <mergeCell ref="VJJ1:VKD1"/>
    <mergeCell ref="VKE1:VKY1"/>
    <mergeCell ref="VTB1:VTV1"/>
    <mergeCell ref="VTW1:VUQ1"/>
    <mergeCell ref="VUR1:VVL1"/>
    <mergeCell ref="VVM1:VWG1"/>
    <mergeCell ref="VWH1:VXB1"/>
    <mergeCell ref="VPA1:VPU1"/>
    <mergeCell ref="VPV1:VQP1"/>
    <mergeCell ref="VQQ1:VRK1"/>
    <mergeCell ref="VRL1:VSF1"/>
    <mergeCell ref="VSG1:VTA1"/>
    <mergeCell ref="WBD1:WBX1"/>
    <mergeCell ref="WBY1:WCS1"/>
    <mergeCell ref="WCT1:WDN1"/>
    <mergeCell ref="WDO1:WEI1"/>
    <mergeCell ref="WEJ1:WFD1"/>
    <mergeCell ref="VXC1:VXW1"/>
    <mergeCell ref="VXX1:VYR1"/>
    <mergeCell ref="VYS1:VZM1"/>
    <mergeCell ref="VZN1:WAH1"/>
    <mergeCell ref="WAI1:WBC1"/>
    <mergeCell ref="WJF1:WJZ1"/>
    <mergeCell ref="WKA1:WKU1"/>
    <mergeCell ref="WKV1:WLP1"/>
    <mergeCell ref="WLQ1:WMK1"/>
    <mergeCell ref="WML1:WNF1"/>
    <mergeCell ref="WFE1:WFY1"/>
    <mergeCell ref="WFZ1:WGT1"/>
    <mergeCell ref="WGU1:WHO1"/>
    <mergeCell ref="WHP1:WIJ1"/>
    <mergeCell ref="WIK1:WJE1"/>
    <mergeCell ref="C40:D40"/>
    <mergeCell ref="XDK1:XEE1"/>
    <mergeCell ref="XEF1:XEZ1"/>
    <mergeCell ref="XFA1:XFD1"/>
    <mergeCell ref="WZJ1:XAD1"/>
    <mergeCell ref="XAE1:XAY1"/>
    <mergeCell ref="XAZ1:XBT1"/>
    <mergeCell ref="XBU1:XCO1"/>
    <mergeCell ref="XCP1:XDJ1"/>
    <mergeCell ref="WVI1:WWC1"/>
    <mergeCell ref="WWD1:WWX1"/>
    <mergeCell ref="WWY1:WXS1"/>
    <mergeCell ref="WXT1:WYN1"/>
    <mergeCell ref="WYO1:WZI1"/>
    <mergeCell ref="WRH1:WSB1"/>
    <mergeCell ref="WSC1:WSW1"/>
    <mergeCell ref="WSX1:WTR1"/>
    <mergeCell ref="WTS1:WUM1"/>
    <mergeCell ref="WUN1:WVH1"/>
    <mergeCell ref="WNG1:WOA1"/>
    <mergeCell ref="WOB1:WOV1"/>
    <mergeCell ref="WOW1:WPQ1"/>
    <mergeCell ref="WPR1:WQL1"/>
    <mergeCell ref="WQM1:WRG1"/>
  </mergeCells>
  <conditionalFormatting sqref="AB20:AJ32 AH5:AJ19 AB8:AG19 K4:K15 N4:R4 AB37:AJ38 Z5:AG7 AC33:AD36 AQ4:AX4 AI33:AJ36 AU37:AV53 AO37:AP58 Z43:AH58 S4:Y58 F4:G4 E5:I36 AI39:AJ58 AQ33:AQ58 AR37:AT58 AW37:AX58 AL37:AL58 AL5:AL32 AK5:AK58 AA4:AN4 AN5:AR32 AN33:AN58 AM5:AM58 Z8:AA42 AB39:AH42 AS5:AX36 L5:O15 Q5:R15 R16:R20 P5:P20 K24:O36 P21:R36 E37:R58">
    <cfRule type="containsText" dxfId="75" priority="73" operator="containsText" text="High relevance">
      <formula>NOT(ISERROR(SEARCH("High relevance",E4)))</formula>
    </cfRule>
    <cfRule type="containsText" dxfId="74" priority="74" operator="containsText" text="Medium relevance">
      <formula>NOT(ISERROR(SEARCH("Medium relevance",E4)))</formula>
    </cfRule>
    <cfRule type="containsText" dxfId="73" priority="75" operator="containsText" text="Low relevance">
      <formula>NOT(ISERROR(SEARCH("Low relevance",E4)))</formula>
    </cfRule>
    <cfRule type="containsText" dxfId="72" priority="76" operator="containsText" text="No relevance">
      <formula>NOT(ISERROR(SEARCH("No relevance",E4)))</formula>
    </cfRule>
  </conditionalFormatting>
  <conditionalFormatting sqref="J5:N15 J24:N32 J16:Q20 J21:P23">
    <cfRule type="containsText" dxfId="71" priority="69" operator="containsText" text="High relevance">
      <formula>NOT(ISERROR(SEARCH("High relevance",J5)))</formula>
    </cfRule>
    <cfRule type="containsText" dxfId="70" priority="70" operator="containsText" text="Medium relevance">
      <formula>NOT(ISERROR(SEARCH("Medium relevance",J5)))</formula>
    </cfRule>
    <cfRule type="containsText" dxfId="69" priority="71" operator="containsText" text="Low relevance">
      <formula>NOT(ISERROR(SEARCH("Low relevance",J5)))</formula>
    </cfRule>
    <cfRule type="containsText" dxfId="68" priority="72" operator="containsText" text="No relevance">
      <formula>NOT(ISERROR(SEARCH("No relevance",J5)))</formula>
    </cfRule>
  </conditionalFormatting>
  <conditionalFormatting sqref="AB33:AJ36 AL33:AL36 AN33:AR36">
    <cfRule type="containsText" dxfId="67" priority="65" operator="containsText" text="High relevance">
      <formula>NOT(ISERROR(SEARCH("High relevance",AB33)))</formula>
    </cfRule>
    <cfRule type="containsText" dxfId="66" priority="66" operator="containsText" text="Medium relevance">
      <formula>NOT(ISERROR(SEARCH("Medium relevance",AB33)))</formula>
    </cfRule>
    <cfRule type="containsText" dxfId="65" priority="67" operator="containsText" text="Low relevance">
      <formula>NOT(ISERROR(SEARCH("Low relevance",AB33)))</formula>
    </cfRule>
    <cfRule type="containsText" dxfId="64" priority="68" operator="containsText" text="No relevance">
      <formula>NOT(ISERROR(SEARCH("No relevance",AB33)))</formula>
    </cfRule>
  </conditionalFormatting>
  <conditionalFormatting sqref="J33:N36">
    <cfRule type="containsText" dxfId="63" priority="61" operator="containsText" text="High relevance">
      <formula>NOT(ISERROR(SEARCH("High relevance",J33)))</formula>
    </cfRule>
    <cfRule type="containsText" dxfId="62" priority="62" operator="containsText" text="Medium relevance">
      <formula>NOT(ISERROR(SEARCH("Medium relevance",J33)))</formula>
    </cfRule>
    <cfRule type="containsText" dxfId="61" priority="63" operator="containsText" text="Low relevance">
      <formula>NOT(ISERROR(SEARCH("Low relevance",J33)))</formula>
    </cfRule>
    <cfRule type="containsText" dxfId="60" priority="64" operator="containsText" text="No relevance">
      <formula>NOT(ISERROR(SEARCH("No relevance",J33)))</formula>
    </cfRule>
  </conditionalFormatting>
  <conditionalFormatting sqref="E4">
    <cfRule type="containsText" dxfId="59" priority="57" operator="containsText" text="High relevance">
      <formula>NOT(ISERROR(SEARCH("High relevance",E4)))</formula>
    </cfRule>
    <cfRule type="containsText" dxfId="58" priority="58" operator="containsText" text="Medium relevance">
      <formula>NOT(ISERROR(SEARCH("Medium relevance",E4)))</formula>
    </cfRule>
    <cfRule type="containsText" dxfId="57" priority="59" operator="containsText" text="Low relevance">
      <formula>NOT(ISERROR(SEARCH("Low relevance",E4)))</formula>
    </cfRule>
    <cfRule type="containsText" dxfId="56" priority="60" operator="containsText" text="No relevance">
      <formula>NOT(ISERROR(SEARCH("No relevance",E4)))</formula>
    </cfRule>
  </conditionalFormatting>
  <conditionalFormatting sqref="H4">
    <cfRule type="containsText" dxfId="55" priority="53" operator="containsText" text="High relevance">
      <formula>NOT(ISERROR(SEARCH("High relevance",H4)))</formula>
    </cfRule>
    <cfRule type="containsText" dxfId="54" priority="54" operator="containsText" text="Medium relevance">
      <formula>NOT(ISERROR(SEARCH("Medium relevance",H4)))</formula>
    </cfRule>
    <cfRule type="containsText" dxfId="53" priority="55" operator="containsText" text="Low relevance">
      <formula>NOT(ISERROR(SEARCH("Low relevance",H4)))</formula>
    </cfRule>
    <cfRule type="containsText" dxfId="52" priority="56" operator="containsText" text="No relevance">
      <formula>NOT(ISERROR(SEARCH("No relevance",H4)))</formula>
    </cfRule>
  </conditionalFormatting>
  <conditionalFormatting sqref="I4">
    <cfRule type="containsText" dxfId="51" priority="49" operator="containsText" text="High relevance">
      <formula>NOT(ISERROR(SEARCH("High relevance",I4)))</formula>
    </cfRule>
    <cfRule type="containsText" dxfId="50" priority="50" operator="containsText" text="Medium relevance">
      <formula>NOT(ISERROR(SEARCH("Medium relevance",I4)))</formula>
    </cfRule>
    <cfRule type="containsText" dxfId="49" priority="51" operator="containsText" text="Low relevance">
      <formula>NOT(ISERROR(SEARCH("Low relevance",I4)))</formula>
    </cfRule>
    <cfRule type="containsText" dxfId="48" priority="52" operator="containsText" text="No relevance">
      <formula>NOT(ISERROR(SEARCH("No relevance",I4)))</formula>
    </cfRule>
  </conditionalFormatting>
  <conditionalFormatting sqref="J4:N4">
    <cfRule type="containsText" dxfId="47" priority="45" operator="containsText" text="High relevance">
      <formula>NOT(ISERROR(SEARCH("High relevance",J4)))</formula>
    </cfRule>
    <cfRule type="containsText" dxfId="46" priority="46" operator="containsText" text="Medium relevance">
      <formula>NOT(ISERROR(SEARCH("Medium relevance",J4)))</formula>
    </cfRule>
    <cfRule type="containsText" dxfId="45" priority="47" operator="containsText" text="Low relevance">
      <formula>NOT(ISERROR(SEARCH("Low relevance",J4)))</formula>
    </cfRule>
    <cfRule type="containsText" dxfId="44" priority="48" operator="containsText" text="No relevance">
      <formula>NOT(ISERROR(SEARCH("No relevance",J4)))</formula>
    </cfRule>
  </conditionalFormatting>
  <conditionalFormatting sqref="P4">
    <cfRule type="containsText" dxfId="43" priority="41" operator="containsText" text="High relevance">
      <formula>NOT(ISERROR(SEARCH("High relevance",P4)))</formula>
    </cfRule>
    <cfRule type="containsText" dxfId="42" priority="42" operator="containsText" text="Medium relevance">
      <formula>NOT(ISERROR(SEARCH("Medium relevance",P4)))</formula>
    </cfRule>
    <cfRule type="containsText" dxfId="41" priority="43" operator="containsText" text="Low relevance">
      <formula>NOT(ISERROR(SEARCH("Low relevance",P4)))</formula>
    </cfRule>
    <cfRule type="containsText" dxfId="40" priority="44" operator="containsText" text="No relevance">
      <formula>NOT(ISERROR(SEARCH("No relevance",P4)))</formula>
    </cfRule>
  </conditionalFormatting>
  <conditionalFormatting sqref="L4:N4">
    <cfRule type="containsText" dxfId="39" priority="37" operator="containsText" text="High relevance">
      <formula>NOT(ISERROR(SEARCH("High relevance",L4)))</formula>
    </cfRule>
    <cfRule type="containsText" dxfId="38" priority="38" operator="containsText" text="Medium relevance">
      <formula>NOT(ISERROR(SEARCH("Medium relevance",L4)))</formula>
    </cfRule>
    <cfRule type="containsText" dxfId="37" priority="39" operator="containsText" text="Low relevance">
      <formula>NOT(ISERROR(SEARCH("Low relevance",L4)))</formula>
    </cfRule>
    <cfRule type="containsText" dxfId="36" priority="40" operator="containsText" text="No relevance">
      <formula>NOT(ISERROR(SEARCH("No relevance",L4)))</formula>
    </cfRule>
  </conditionalFormatting>
  <conditionalFormatting sqref="AO4">
    <cfRule type="containsText" dxfId="35" priority="33" operator="containsText" text="High relevance">
      <formula>NOT(ISERROR(SEARCH("High relevance",AO4)))</formula>
    </cfRule>
    <cfRule type="containsText" dxfId="34" priority="34" operator="containsText" text="Medium relevance">
      <formula>NOT(ISERROR(SEARCH("Medium relevance",AO4)))</formula>
    </cfRule>
    <cfRule type="containsText" dxfId="33" priority="35" operator="containsText" text="Low relevance">
      <formula>NOT(ISERROR(SEARCH("Low relevance",AO4)))</formula>
    </cfRule>
    <cfRule type="containsText" dxfId="32" priority="36" operator="containsText" text="No relevance">
      <formula>NOT(ISERROR(SEARCH("No relevance",AO4)))</formula>
    </cfRule>
  </conditionalFormatting>
  <conditionalFormatting sqref="AP4:AQ4">
    <cfRule type="containsText" dxfId="31" priority="29" operator="containsText" text="High relevance">
      <formula>NOT(ISERROR(SEARCH("High relevance",AP4)))</formula>
    </cfRule>
    <cfRule type="containsText" dxfId="30" priority="30" operator="containsText" text="Medium relevance">
      <formula>NOT(ISERROR(SEARCH("Medium relevance",AP4)))</formula>
    </cfRule>
    <cfRule type="containsText" dxfId="29" priority="31" operator="containsText" text="Low relevance">
      <formula>NOT(ISERROR(SEARCH("Low relevance",AP4)))</formula>
    </cfRule>
    <cfRule type="containsText" dxfId="28" priority="32" operator="containsText" text="No relevance">
      <formula>NOT(ISERROR(SEARCH("No relevance",AP4)))</formula>
    </cfRule>
  </conditionalFormatting>
  <conditionalFormatting sqref="Z4">
    <cfRule type="containsText" dxfId="27" priority="25" operator="containsText" text="High relevance">
      <formula>NOT(ISERROR(SEARCH("High relevance",Z4)))</formula>
    </cfRule>
    <cfRule type="containsText" dxfId="26" priority="26" operator="containsText" text="Medium relevance">
      <formula>NOT(ISERROR(SEARCH("Medium relevance",Z4)))</formula>
    </cfRule>
    <cfRule type="containsText" dxfId="25" priority="27" operator="containsText" text="Low relevance">
      <formula>NOT(ISERROR(SEARCH("Low relevance",Z4)))</formula>
    </cfRule>
    <cfRule type="containsText" dxfId="24" priority="28" operator="containsText" text="No relevance">
      <formula>NOT(ISERROR(SEARCH("No relevance",Z4)))</formula>
    </cfRule>
  </conditionalFormatting>
  <conditionalFormatting sqref="A61:A63">
    <cfRule type="containsText" dxfId="23" priority="21" operator="containsText" text="High relevance">
      <formula>NOT(ISERROR(SEARCH("High relevance",A61)))</formula>
    </cfRule>
    <cfRule type="containsText" dxfId="22" priority="22" operator="containsText" text="Medium relevance">
      <formula>NOT(ISERROR(SEARCH("Medium relevance",A61)))</formula>
    </cfRule>
    <cfRule type="containsText" dxfId="21" priority="23" operator="containsText" text="Low relevance">
      <formula>NOT(ISERROR(SEARCH("Low relevance",A61)))</formula>
    </cfRule>
    <cfRule type="containsText" dxfId="20" priority="24" operator="containsText" text="No relevance">
      <formula>NOT(ISERROR(SEARCH("No relevance",A61)))</formula>
    </cfRule>
  </conditionalFormatting>
  <conditionalFormatting sqref="A65">
    <cfRule type="containsText" dxfId="19" priority="17" operator="containsText" text="High relevance">
      <formula>NOT(ISERROR(SEARCH("High relevance",A65)))</formula>
    </cfRule>
    <cfRule type="containsText" dxfId="18" priority="18" operator="containsText" text="Medium relevance">
      <formula>NOT(ISERROR(SEARCH("Medium relevance",A65)))</formula>
    </cfRule>
    <cfRule type="containsText" dxfId="17" priority="19" operator="containsText" text="Low relevance">
      <formula>NOT(ISERROR(SEARCH("Low relevance",A65)))</formula>
    </cfRule>
    <cfRule type="containsText" dxfId="16" priority="20" operator="containsText" text="No relevance">
      <formula>NOT(ISERROR(SEARCH("No relevance",A65)))</formula>
    </cfRule>
  </conditionalFormatting>
  <conditionalFormatting sqref="A64">
    <cfRule type="containsText" dxfId="15" priority="13" operator="containsText" text="High relevance">
      <formula>NOT(ISERROR(SEARCH("High relevance",A64)))</formula>
    </cfRule>
    <cfRule type="containsText" dxfId="14" priority="14" operator="containsText" text="Medium relevance">
      <formula>NOT(ISERROR(SEARCH("Medium relevance",A64)))</formula>
    </cfRule>
    <cfRule type="containsText" dxfId="13" priority="15" operator="containsText" text="Low relevance">
      <formula>NOT(ISERROR(SEARCH("Low relevance",A64)))</formula>
    </cfRule>
    <cfRule type="containsText" dxfId="12" priority="16" operator="containsText" text="No relevance">
      <formula>NOT(ISERROR(SEARCH("No relevance",A64)))</formula>
    </cfRule>
  </conditionalFormatting>
  <conditionalFormatting sqref="AU54:AV58">
    <cfRule type="containsText" dxfId="11" priority="9" operator="containsText" text="High relevance">
      <formula>NOT(ISERROR(SEARCH("High relevance",AU54)))</formula>
    </cfRule>
    <cfRule type="containsText" dxfId="10" priority="10" operator="containsText" text="Medium relevance">
      <formula>NOT(ISERROR(SEARCH("Medium relevance",AU54)))</formula>
    </cfRule>
    <cfRule type="containsText" dxfId="9" priority="11" operator="containsText" text="Low relevance">
      <formula>NOT(ISERROR(SEARCH("Low relevance",AU54)))</formula>
    </cfRule>
    <cfRule type="containsText" dxfId="8" priority="12" operator="containsText" text="No relevance">
      <formula>NOT(ISERROR(SEARCH("No relevance",AU54)))</formula>
    </cfRule>
  </conditionalFormatting>
  <conditionalFormatting sqref="AI2">
    <cfRule type="cellIs" dxfId="7" priority="5" operator="equal">
      <formula>"High relevance"</formula>
    </cfRule>
    <cfRule type="cellIs" dxfId="6" priority="6" operator="equal">
      <formula>"Medium relevance"</formula>
    </cfRule>
    <cfRule type="cellIs" dxfId="5" priority="7" operator="equal">
      <formula>"Low relevance"</formula>
    </cfRule>
    <cfRule type="cellIs" dxfId="4" priority="8" operator="equal">
      <formula>"No relevance"</formula>
    </cfRule>
  </conditionalFormatting>
  <conditionalFormatting sqref="AD39">
    <cfRule type="containsText" dxfId="3" priority="1" operator="containsText" text="High relevance">
      <formula>NOT(ISERROR(SEARCH("High relevance",AD39)))</formula>
    </cfRule>
    <cfRule type="containsText" dxfId="2" priority="2" operator="containsText" text="Medium relevance">
      <formula>NOT(ISERROR(SEARCH("Medium relevance",AD39)))</formula>
    </cfRule>
    <cfRule type="containsText" dxfId="1" priority="3" operator="containsText" text="Low relevance">
      <formula>NOT(ISERROR(SEARCH("Low relevance",AD39)))</formula>
    </cfRule>
    <cfRule type="containsText" dxfId="0" priority="4" operator="containsText" text="No relevance">
      <formula>NOT(ISERROR(SEARCH("No relevance",AD39)))</formula>
    </cfRule>
  </conditionalFormatting>
  <pageMargins left="0.7" right="0.7" top="0.75" bottom="0.75" header="0.3" footer="0.3"/>
  <pageSetup paperSize="9" orientation="portrait" horizontalDpi="4294967293"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C6DD168-BF3E-43CA-BC76-6684B6847AB7}">
          <x14:formula1>
            <xm:f>'file:///G:\Users\davidtassadogh\Downloads\G:\Shared drives\GRESB - Shared files\02 Infrastructure\02 Assessments\01 Asset\2020\04 Materiality\[20200127 IBC  22nd of January Materiality Changes Approved based on Feedback  GRESB Infra.xlsx]Instructions'!#REF!</xm:f>
          </x14:formula1>
          <xm:sqref>A61:A65 E4:AX58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02999-06A9-419B-8B0F-30091804A3D1}">
  <sheetPr>
    <pageSetUpPr autoPageBreaks="0"/>
  </sheetPr>
  <dimension ref="A1:I105"/>
  <sheetViews>
    <sheetView showGridLines="0" workbookViewId="0">
      <pane ySplit="4" topLeftCell="A6" activePane="bottomLeft" state="frozen"/>
      <selection pane="bottomLeft" sqref="A1:I1"/>
    </sheetView>
  </sheetViews>
  <sheetFormatPr defaultRowHeight="13"/>
  <cols>
    <col min="1" max="1" width="10.6328125" style="288" customWidth="1"/>
    <col min="2" max="2" width="11.1796875" style="288" bestFit="1" customWidth="1"/>
    <col min="3" max="3" width="22.08984375" style="288" customWidth="1"/>
    <col min="4" max="4" width="11.08984375" style="288" bestFit="1" customWidth="1"/>
    <col min="5" max="5" width="17" style="288" customWidth="1"/>
    <col min="6" max="6" width="25.6328125" style="288" customWidth="1"/>
    <col min="7" max="7" width="10.26953125" style="288" bestFit="1" customWidth="1"/>
    <col min="8" max="8" width="10.54296875" style="484" bestFit="1" customWidth="1"/>
    <col min="9" max="9" width="38.6328125" style="288" customWidth="1"/>
    <col min="10" max="16384" width="8.7265625" style="288"/>
  </cols>
  <sheetData>
    <row r="1" spans="1:9" s="482" customFormat="1" ht="21.75">
      <c r="A1" s="550" t="s">
        <v>2090</v>
      </c>
      <c r="B1" s="551"/>
      <c r="C1" s="551"/>
      <c r="D1" s="551"/>
      <c r="E1" s="551"/>
      <c r="F1" s="551"/>
      <c r="G1" s="551"/>
      <c r="H1" s="551"/>
      <c r="I1" s="551"/>
    </row>
    <row r="2" spans="1:9">
      <c r="A2" s="483" t="s">
        <v>2091</v>
      </c>
    </row>
    <row r="3" spans="1:9">
      <c r="A3" s="210" t="s">
        <v>2101</v>
      </c>
    </row>
    <row r="4" spans="1:9" ht="37" customHeight="1">
      <c r="A4" s="485" t="s">
        <v>2100</v>
      </c>
      <c r="B4" s="485" t="s">
        <v>2099</v>
      </c>
      <c r="C4" s="485" t="s">
        <v>2098</v>
      </c>
      <c r="D4" s="486" t="s">
        <v>2097</v>
      </c>
      <c r="E4" s="486" t="s">
        <v>2096</v>
      </c>
      <c r="F4" s="486" t="s">
        <v>2095</v>
      </c>
      <c r="G4" s="487" t="s">
        <v>2094</v>
      </c>
      <c r="H4" s="487" t="s">
        <v>2093</v>
      </c>
      <c r="I4" s="487" t="s">
        <v>2092</v>
      </c>
    </row>
    <row r="5" spans="1:9" ht="78">
      <c r="A5" s="488" t="s">
        <v>1774</v>
      </c>
      <c r="B5" s="489" t="s">
        <v>216</v>
      </c>
      <c r="C5" s="488" t="s">
        <v>1775</v>
      </c>
      <c r="D5" s="488" t="s">
        <v>1776</v>
      </c>
      <c r="E5" s="489" t="s">
        <v>525</v>
      </c>
      <c r="F5" s="488" t="s">
        <v>1777</v>
      </c>
      <c r="G5" s="488" t="s">
        <v>1778</v>
      </c>
      <c r="H5" s="489" t="s">
        <v>529</v>
      </c>
      <c r="I5" s="488" t="s">
        <v>1779</v>
      </c>
    </row>
    <row r="6" spans="1:9" ht="143">
      <c r="A6" s="488" t="s">
        <v>1774</v>
      </c>
      <c r="B6" s="489" t="s">
        <v>216</v>
      </c>
      <c r="C6" s="488" t="s">
        <v>1775</v>
      </c>
      <c r="D6" s="488" t="s">
        <v>1776</v>
      </c>
      <c r="E6" s="489" t="s">
        <v>525</v>
      </c>
      <c r="F6" s="488" t="s">
        <v>1777</v>
      </c>
      <c r="G6" s="488" t="s">
        <v>1780</v>
      </c>
      <c r="H6" s="489" t="s">
        <v>528</v>
      </c>
      <c r="I6" s="488" t="s">
        <v>1781</v>
      </c>
    </row>
    <row r="7" spans="1:9" ht="78">
      <c r="A7" s="488" t="s">
        <v>1774</v>
      </c>
      <c r="B7" s="489" t="s">
        <v>216</v>
      </c>
      <c r="C7" s="488" t="s">
        <v>1775</v>
      </c>
      <c r="D7" s="488" t="s">
        <v>1776</v>
      </c>
      <c r="E7" s="489" t="s">
        <v>525</v>
      </c>
      <c r="F7" s="488" t="s">
        <v>1777</v>
      </c>
      <c r="G7" s="488" t="s">
        <v>1782</v>
      </c>
      <c r="H7" s="489" t="s">
        <v>526</v>
      </c>
      <c r="I7" s="488" t="s">
        <v>1783</v>
      </c>
    </row>
    <row r="8" spans="1:9" ht="78">
      <c r="A8" s="488" t="s">
        <v>1774</v>
      </c>
      <c r="B8" s="489" t="s">
        <v>216</v>
      </c>
      <c r="C8" s="488" t="s">
        <v>1775</v>
      </c>
      <c r="D8" s="488" t="s">
        <v>1776</v>
      </c>
      <c r="E8" s="489" t="s">
        <v>525</v>
      </c>
      <c r="F8" s="488" t="s">
        <v>1777</v>
      </c>
      <c r="G8" s="488" t="s">
        <v>1784</v>
      </c>
      <c r="H8" s="489" t="s">
        <v>527</v>
      </c>
      <c r="I8" s="488" t="s">
        <v>1785</v>
      </c>
    </row>
    <row r="9" spans="1:9" ht="78">
      <c r="A9" s="488" t="s">
        <v>1774</v>
      </c>
      <c r="B9" s="489" t="s">
        <v>216</v>
      </c>
      <c r="C9" s="488" t="s">
        <v>1775</v>
      </c>
      <c r="D9" s="488" t="s">
        <v>1776</v>
      </c>
      <c r="E9" s="489" t="s">
        <v>525</v>
      </c>
      <c r="F9" s="488" t="s">
        <v>1777</v>
      </c>
      <c r="G9" s="488" t="s">
        <v>1786</v>
      </c>
      <c r="H9" s="489" t="s">
        <v>530</v>
      </c>
      <c r="I9" s="488" t="s">
        <v>1787</v>
      </c>
    </row>
    <row r="10" spans="1:9" ht="104">
      <c r="A10" s="488" t="s">
        <v>1774</v>
      </c>
      <c r="B10" s="489" t="s">
        <v>216</v>
      </c>
      <c r="C10" s="488" t="s">
        <v>1775</v>
      </c>
      <c r="D10" s="488" t="s">
        <v>1788</v>
      </c>
      <c r="E10" s="489" t="s">
        <v>531</v>
      </c>
      <c r="F10" s="488" t="s">
        <v>1789</v>
      </c>
      <c r="G10" s="488" t="s">
        <v>1790</v>
      </c>
      <c r="H10" s="489" t="s">
        <v>532</v>
      </c>
      <c r="I10" s="488" t="s">
        <v>1791</v>
      </c>
    </row>
    <row r="11" spans="1:9" ht="78">
      <c r="A11" s="488" t="s">
        <v>1792</v>
      </c>
      <c r="B11" s="489" t="s">
        <v>169</v>
      </c>
      <c r="C11" s="488" t="s">
        <v>1793</v>
      </c>
      <c r="D11" s="488" t="s">
        <v>1794</v>
      </c>
      <c r="E11" s="489" t="s">
        <v>490</v>
      </c>
      <c r="F11" s="488" t="s">
        <v>1795</v>
      </c>
      <c r="G11" s="488" t="s">
        <v>1796</v>
      </c>
      <c r="H11" s="489" t="s">
        <v>493</v>
      </c>
      <c r="I11" s="488" t="s">
        <v>1797</v>
      </c>
    </row>
    <row r="12" spans="1:9" ht="91">
      <c r="A12" s="488" t="s">
        <v>1792</v>
      </c>
      <c r="B12" s="489" t="s">
        <v>169</v>
      </c>
      <c r="C12" s="488" t="s">
        <v>1793</v>
      </c>
      <c r="D12" s="488" t="s">
        <v>1794</v>
      </c>
      <c r="E12" s="489" t="s">
        <v>490</v>
      </c>
      <c r="F12" s="488" t="s">
        <v>1795</v>
      </c>
      <c r="G12" s="488" t="s">
        <v>1798</v>
      </c>
      <c r="H12" s="489" t="s">
        <v>492</v>
      </c>
      <c r="I12" s="488" t="s">
        <v>1799</v>
      </c>
    </row>
    <row r="13" spans="1:9" ht="65">
      <c r="A13" s="488" t="s">
        <v>1792</v>
      </c>
      <c r="B13" s="489" t="s">
        <v>169</v>
      </c>
      <c r="C13" s="488" t="s">
        <v>1793</v>
      </c>
      <c r="D13" s="488" t="s">
        <v>1794</v>
      </c>
      <c r="E13" s="489" t="s">
        <v>490</v>
      </c>
      <c r="F13" s="488" t="s">
        <v>1795</v>
      </c>
      <c r="G13" s="488" t="s">
        <v>1800</v>
      </c>
      <c r="H13" s="489" t="s">
        <v>495</v>
      </c>
      <c r="I13" s="488" t="s">
        <v>1801</v>
      </c>
    </row>
    <row r="14" spans="1:9" ht="65">
      <c r="A14" s="488" t="s">
        <v>1792</v>
      </c>
      <c r="B14" s="489" t="s">
        <v>169</v>
      </c>
      <c r="C14" s="488" t="s">
        <v>1793</v>
      </c>
      <c r="D14" s="488" t="s">
        <v>1794</v>
      </c>
      <c r="E14" s="489" t="s">
        <v>490</v>
      </c>
      <c r="F14" s="488" t="s">
        <v>1795</v>
      </c>
      <c r="G14" s="488" t="s">
        <v>1802</v>
      </c>
      <c r="H14" s="489" t="s">
        <v>1803</v>
      </c>
      <c r="I14" s="490" t="s">
        <v>1804</v>
      </c>
    </row>
    <row r="15" spans="1:9" ht="65">
      <c r="A15" s="488" t="s">
        <v>1792</v>
      </c>
      <c r="B15" s="489" t="s">
        <v>169</v>
      </c>
      <c r="C15" s="488" t="s">
        <v>1793</v>
      </c>
      <c r="D15" s="488" t="s">
        <v>1794</v>
      </c>
      <c r="E15" s="489" t="s">
        <v>490</v>
      </c>
      <c r="F15" s="488" t="s">
        <v>1795</v>
      </c>
      <c r="G15" s="488" t="s">
        <v>1805</v>
      </c>
      <c r="H15" s="489" t="s">
        <v>491</v>
      </c>
      <c r="I15" s="490" t="s">
        <v>1806</v>
      </c>
    </row>
    <row r="16" spans="1:9" ht="78">
      <c r="A16" s="488" t="s">
        <v>1792</v>
      </c>
      <c r="B16" s="489" t="s">
        <v>169</v>
      </c>
      <c r="C16" s="488" t="s">
        <v>1793</v>
      </c>
      <c r="D16" s="488" t="s">
        <v>1807</v>
      </c>
      <c r="E16" s="489" t="s">
        <v>496</v>
      </c>
      <c r="F16" s="488" t="s">
        <v>1808</v>
      </c>
      <c r="G16" s="488" t="s">
        <v>1809</v>
      </c>
      <c r="H16" s="489" t="s">
        <v>498</v>
      </c>
      <c r="I16" s="488" t="s">
        <v>1810</v>
      </c>
    </row>
    <row r="17" spans="1:9" ht="65">
      <c r="A17" s="488" t="s">
        <v>1792</v>
      </c>
      <c r="B17" s="489" t="s">
        <v>169</v>
      </c>
      <c r="C17" s="488" t="s">
        <v>1793</v>
      </c>
      <c r="D17" s="488" t="s">
        <v>1807</v>
      </c>
      <c r="E17" s="489" t="s">
        <v>496</v>
      </c>
      <c r="F17" s="488" t="s">
        <v>1808</v>
      </c>
      <c r="G17" s="488" t="s">
        <v>1811</v>
      </c>
      <c r="H17" s="489" t="s">
        <v>497</v>
      </c>
      <c r="I17" s="488" t="s">
        <v>1812</v>
      </c>
    </row>
    <row r="18" spans="1:9" ht="65">
      <c r="A18" s="488" t="s">
        <v>1792</v>
      </c>
      <c r="B18" s="489" t="s">
        <v>169</v>
      </c>
      <c r="C18" s="488" t="s">
        <v>1793</v>
      </c>
      <c r="D18" s="488" t="s">
        <v>1807</v>
      </c>
      <c r="E18" s="489" t="s">
        <v>496</v>
      </c>
      <c r="F18" s="488" t="s">
        <v>1808</v>
      </c>
      <c r="G18" s="488" t="s">
        <v>1813</v>
      </c>
      <c r="H18" s="489" t="s">
        <v>499</v>
      </c>
      <c r="I18" s="488" t="s">
        <v>1814</v>
      </c>
    </row>
    <row r="19" spans="1:9" ht="65">
      <c r="A19" s="488" t="s">
        <v>1792</v>
      </c>
      <c r="B19" s="489" t="s">
        <v>169</v>
      </c>
      <c r="C19" s="488" t="s">
        <v>1793</v>
      </c>
      <c r="D19" s="488" t="s">
        <v>1807</v>
      </c>
      <c r="E19" s="489" t="s">
        <v>496</v>
      </c>
      <c r="F19" s="488" t="s">
        <v>1808</v>
      </c>
      <c r="G19" s="488" t="s">
        <v>1815</v>
      </c>
      <c r="H19" s="489" t="s">
        <v>500</v>
      </c>
      <c r="I19" s="488" t="s">
        <v>1816</v>
      </c>
    </row>
    <row r="20" spans="1:9" ht="91">
      <c r="A20" s="488" t="s">
        <v>1792</v>
      </c>
      <c r="B20" s="489" t="s">
        <v>169</v>
      </c>
      <c r="C20" s="488" t="s">
        <v>1793</v>
      </c>
      <c r="D20" s="488" t="s">
        <v>1817</v>
      </c>
      <c r="E20" s="489" t="s">
        <v>501</v>
      </c>
      <c r="F20" s="488" t="s">
        <v>1818</v>
      </c>
      <c r="G20" s="488" t="s">
        <v>1819</v>
      </c>
      <c r="H20" s="489" t="s">
        <v>503</v>
      </c>
      <c r="I20" s="488" t="s">
        <v>1820</v>
      </c>
    </row>
    <row r="21" spans="1:9" ht="78">
      <c r="A21" s="488" t="s">
        <v>1792</v>
      </c>
      <c r="B21" s="489" t="s">
        <v>169</v>
      </c>
      <c r="C21" s="488" t="s">
        <v>1793</v>
      </c>
      <c r="D21" s="488" t="s">
        <v>1817</v>
      </c>
      <c r="E21" s="489" t="s">
        <v>501</v>
      </c>
      <c r="F21" s="488" t="s">
        <v>1818</v>
      </c>
      <c r="G21" s="488" t="s">
        <v>1821</v>
      </c>
      <c r="H21" s="489" t="s">
        <v>502</v>
      </c>
      <c r="I21" s="488" t="s">
        <v>1822</v>
      </c>
    </row>
    <row r="22" spans="1:9" ht="91">
      <c r="A22" s="488" t="s">
        <v>1792</v>
      </c>
      <c r="B22" s="489" t="s">
        <v>169</v>
      </c>
      <c r="C22" s="488" t="s">
        <v>1793</v>
      </c>
      <c r="D22" s="488" t="s">
        <v>1823</v>
      </c>
      <c r="E22" s="489" t="s">
        <v>504</v>
      </c>
      <c r="F22" s="488" t="s">
        <v>1824</v>
      </c>
      <c r="G22" s="488" t="s">
        <v>1825</v>
      </c>
      <c r="H22" s="489" t="s">
        <v>508</v>
      </c>
      <c r="I22" s="488" t="s">
        <v>1826</v>
      </c>
    </row>
    <row r="23" spans="1:9" ht="65">
      <c r="A23" s="488" t="s">
        <v>1792</v>
      </c>
      <c r="B23" s="489" t="s">
        <v>169</v>
      </c>
      <c r="C23" s="488" t="s">
        <v>1793</v>
      </c>
      <c r="D23" s="488" t="s">
        <v>1823</v>
      </c>
      <c r="E23" s="489" t="s">
        <v>504</v>
      </c>
      <c r="F23" s="488" t="s">
        <v>1824</v>
      </c>
      <c r="G23" s="488" t="s">
        <v>1827</v>
      </c>
      <c r="H23" s="489" t="s">
        <v>506</v>
      </c>
      <c r="I23" s="488" t="s">
        <v>1828</v>
      </c>
    </row>
    <row r="24" spans="1:9" ht="65">
      <c r="A24" s="488" t="s">
        <v>1792</v>
      </c>
      <c r="B24" s="489" t="s">
        <v>169</v>
      </c>
      <c r="C24" s="488" t="s">
        <v>1793</v>
      </c>
      <c r="D24" s="488" t="s">
        <v>1823</v>
      </c>
      <c r="E24" s="489" t="s">
        <v>504</v>
      </c>
      <c r="F24" s="488" t="s">
        <v>1824</v>
      </c>
      <c r="G24" s="488" t="s">
        <v>1829</v>
      </c>
      <c r="H24" s="489" t="s">
        <v>507</v>
      </c>
      <c r="I24" s="488" t="s">
        <v>1830</v>
      </c>
    </row>
    <row r="25" spans="1:9" ht="78">
      <c r="A25" s="488" t="s">
        <v>1792</v>
      </c>
      <c r="B25" s="489" t="s">
        <v>169</v>
      </c>
      <c r="C25" s="488" t="s">
        <v>1793</v>
      </c>
      <c r="D25" s="488" t="s">
        <v>1823</v>
      </c>
      <c r="E25" s="489" t="s">
        <v>504</v>
      </c>
      <c r="F25" s="488" t="s">
        <v>1824</v>
      </c>
      <c r="G25" s="488" t="s">
        <v>1831</v>
      </c>
      <c r="H25" s="489" t="s">
        <v>505</v>
      </c>
      <c r="I25" s="488" t="s">
        <v>1832</v>
      </c>
    </row>
    <row r="26" spans="1:9" ht="104">
      <c r="A26" s="488" t="s">
        <v>1833</v>
      </c>
      <c r="B26" s="489" t="s">
        <v>252</v>
      </c>
      <c r="C26" s="488" t="s">
        <v>1834</v>
      </c>
      <c r="D26" s="488" t="s">
        <v>1835</v>
      </c>
      <c r="E26" s="489" t="s">
        <v>551</v>
      </c>
      <c r="F26" s="488" t="s">
        <v>1836</v>
      </c>
      <c r="G26" s="488" t="s">
        <v>1837</v>
      </c>
      <c r="H26" s="489" t="s">
        <v>553</v>
      </c>
      <c r="I26" s="488" t="s">
        <v>1838</v>
      </c>
    </row>
    <row r="27" spans="1:9" ht="104">
      <c r="A27" s="488" t="s">
        <v>1833</v>
      </c>
      <c r="B27" s="489" t="s">
        <v>252</v>
      </c>
      <c r="C27" s="488" t="s">
        <v>1834</v>
      </c>
      <c r="D27" s="488" t="s">
        <v>1835</v>
      </c>
      <c r="E27" s="489" t="s">
        <v>551</v>
      </c>
      <c r="F27" s="488" t="s">
        <v>1836</v>
      </c>
      <c r="G27" s="488" t="s">
        <v>1839</v>
      </c>
      <c r="H27" s="489" t="s">
        <v>554</v>
      </c>
      <c r="I27" s="488" t="s">
        <v>1840</v>
      </c>
    </row>
    <row r="28" spans="1:9" ht="104">
      <c r="A28" s="488" t="s">
        <v>1833</v>
      </c>
      <c r="B28" s="489" t="s">
        <v>252</v>
      </c>
      <c r="C28" s="488" t="s">
        <v>1834</v>
      </c>
      <c r="D28" s="488" t="s">
        <v>1835</v>
      </c>
      <c r="E28" s="489" t="s">
        <v>551</v>
      </c>
      <c r="F28" s="488" t="s">
        <v>1836</v>
      </c>
      <c r="G28" s="488" t="s">
        <v>1841</v>
      </c>
      <c r="H28" s="489" t="s">
        <v>552</v>
      </c>
      <c r="I28" s="488" t="s">
        <v>1842</v>
      </c>
    </row>
    <row r="29" spans="1:9" ht="91">
      <c r="A29" s="488" t="s">
        <v>1833</v>
      </c>
      <c r="B29" s="489" t="s">
        <v>252</v>
      </c>
      <c r="C29" s="488" t="s">
        <v>1834</v>
      </c>
      <c r="D29" s="488" t="s">
        <v>1843</v>
      </c>
      <c r="E29" s="489" t="s">
        <v>555</v>
      </c>
      <c r="F29" s="488" t="s">
        <v>1844</v>
      </c>
      <c r="G29" s="488" t="s">
        <v>1845</v>
      </c>
      <c r="H29" s="489" t="s">
        <v>556</v>
      </c>
      <c r="I29" s="488" t="s">
        <v>1846</v>
      </c>
    </row>
    <row r="30" spans="1:9" ht="91">
      <c r="A30" s="488" t="s">
        <v>1833</v>
      </c>
      <c r="B30" s="489" t="s">
        <v>252</v>
      </c>
      <c r="C30" s="488" t="s">
        <v>1834</v>
      </c>
      <c r="D30" s="488" t="s">
        <v>1843</v>
      </c>
      <c r="E30" s="489" t="s">
        <v>555</v>
      </c>
      <c r="F30" s="488" t="s">
        <v>1844</v>
      </c>
      <c r="G30" s="488" t="s">
        <v>1847</v>
      </c>
      <c r="H30" s="489" t="s">
        <v>558</v>
      </c>
      <c r="I30" s="488" t="s">
        <v>1848</v>
      </c>
    </row>
    <row r="31" spans="1:9" ht="91">
      <c r="A31" s="488" t="s">
        <v>1833</v>
      </c>
      <c r="B31" s="489" t="s">
        <v>252</v>
      </c>
      <c r="C31" s="488" t="s">
        <v>1834</v>
      </c>
      <c r="D31" s="488" t="s">
        <v>1843</v>
      </c>
      <c r="E31" s="489" t="s">
        <v>555</v>
      </c>
      <c r="F31" s="488" t="s">
        <v>1844</v>
      </c>
      <c r="G31" s="488" t="s">
        <v>1849</v>
      </c>
      <c r="H31" s="489" t="s">
        <v>557</v>
      </c>
      <c r="I31" s="488" t="s">
        <v>1850</v>
      </c>
    </row>
    <row r="32" spans="1:9" ht="78">
      <c r="A32" s="488" t="s">
        <v>1833</v>
      </c>
      <c r="B32" s="489" t="s">
        <v>252</v>
      </c>
      <c r="C32" s="488" t="s">
        <v>1834</v>
      </c>
      <c r="D32" s="488" t="s">
        <v>1851</v>
      </c>
      <c r="E32" s="489" t="s">
        <v>559</v>
      </c>
      <c r="F32" s="488" t="s">
        <v>1852</v>
      </c>
      <c r="G32" s="488" t="s">
        <v>1853</v>
      </c>
      <c r="H32" s="489" t="s">
        <v>562</v>
      </c>
      <c r="I32" s="488" t="s">
        <v>1854</v>
      </c>
    </row>
    <row r="33" spans="1:9" ht="78">
      <c r="A33" s="488" t="s">
        <v>1833</v>
      </c>
      <c r="B33" s="489" t="s">
        <v>252</v>
      </c>
      <c r="C33" s="488" t="s">
        <v>1834</v>
      </c>
      <c r="D33" s="488" t="s">
        <v>1851</v>
      </c>
      <c r="E33" s="489" t="s">
        <v>559</v>
      </c>
      <c r="F33" s="488" t="s">
        <v>1852</v>
      </c>
      <c r="G33" s="488" t="s">
        <v>1855</v>
      </c>
      <c r="H33" s="489" t="s">
        <v>560</v>
      </c>
      <c r="I33" s="488" t="s">
        <v>1856</v>
      </c>
    </row>
    <row r="34" spans="1:9" ht="78">
      <c r="A34" s="488" t="s">
        <v>1833</v>
      </c>
      <c r="B34" s="489" t="s">
        <v>252</v>
      </c>
      <c r="C34" s="488" t="s">
        <v>1834</v>
      </c>
      <c r="D34" s="488" t="s">
        <v>1851</v>
      </c>
      <c r="E34" s="489" t="s">
        <v>559</v>
      </c>
      <c r="F34" s="488" t="s">
        <v>1852</v>
      </c>
      <c r="G34" s="488" t="s">
        <v>1857</v>
      </c>
      <c r="H34" s="489" t="s">
        <v>563</v>
      </c>
      <c r="I34" s="490" t="s">
        <v>1858</v>
      </c>
    </row>
    <row r="35" spans="1:9" ht="78">
      <c r="A35" s="488" t="s">
        <v>1833</v>
      </c>
      <c r="B35" s="489" t="s">
        <v>252</v>
      </c>
      <c r="C35" s="488" t="s">
        <v>1834</v>
      </c>
      <c r="D35" s="488" t="s">
        <v>1851</v>
      </c>
      <c r="E35" s="489" t="s">
        <v>559</v>
      </c>
      <c r="F35" s="488" t="s">
        <v>1852</v>
      </c>
      <c r="G35" s="488" t="s">
        <v>1859</v>
      </c>
      <c r="H35" s="489" t="s">
        <v>565</v>
      </c>
      <c r="I35" s="490" t="s">
        <v>1860</v>
      </c>
    </row>
    <row r="36" spans="1:9" ht="78">
      <c r="A36" s="488" t="s">
        <v>1833</v>
      </c>
      <c r="B36" s="489" t="s">
        <v>252</v>
      </c>
      <c r="C36" s="488" t="s">
        <v>1834</v>
      </c>
      <c r="D36" s="488" t="s">
        <v>1851</v>
      </c>
      <c r="E36" s="489" t="s">
        <v>559</v>
      </c>
      <c r="F36" s="488" t="s">
        <v>1852</v>
      </c>
      <c r="G36" s="488" t="s">
        <v>1861</v>
      </c>
      <c r="H36" s="489" t="s">
        <v>564</v>
      </c>
      <c r="I36" s="488" t="s">
        <v>1862</v>
      </c>
    </row>
    <row r="37" spans="1:9" ht="78">
      <c r="A37" s="488" t="s">
        <v>1833</v>
      </c>
      <c r="B37" s="489" t="s">
        <v>252</v>
      </c>
      <c r="C37" s="488" t="s">
        <v>1834</v>
      </c>
      <c r="D37" s="488" t="s">
        <v>1851</v>
      </c>
      <c r="E37" s="489" t="s">
        <v>559</v>
      </c>
      <c r="F37" s="488" t="s">
        <v>1852</v>
      </c>
      <c r="G37" s="488" t="s">
        <v>1863</v>
      </c>
      <c r="H37" s="489" t="s">
        <v>561</v>
      </c>
      <c r="I37" s="488" t="s">
        <v>1864</v>
      </c>
    </row>
    <row r="38" spans="1:9" ht="65">
      <c r="A38" s="488" t="s">
        <v>1833</v>
      </c>
      <c r="B38" s="489" t="s">
        <v>252</v>
      </c>
      <c r="C38" s="488" t="s">
        <v>1834</v>
      </c>
      <c r="D38" s="488" t="s">
        <v>1865</v>
      </c>
      <c r="E38" s="489" t="s">
        <v>575</v>
      </c>
      <c r="F38" s="488" t="s">
        <v>1866</v>
      </c>
      <c r="G38" s="488" t="s">
        <v>1867</v>
      </c>
      <c r="H38" s="489" t="s">
        <v>578</v>
      </c>
      <c r="I38" s="488" t="s">
        <v>1868</v>
      </c>
    </row>
    <row r="39" spans="1:9" ht="65">
      <c r="A39" s="488" t="s">
        <v>1833</v>
      </c>
      <c r="B39" s="489" t="s">
        <v>252</v>
      </c>
      <c r="C39" s="488" t="s">
        <v>1834</v>
      </c>
      <c r="D39" s="488" t="s">
        <v>1865</v>
      </c>
      <c r="E39" s="489" t="s">
        <v>575</v>
      </c>
      <c r="F39" s="488" t="s">
        <v>1866</v>
      </c>
      <c r="G39" s="488" t="s">
        <v>1869</v>
      </c>
      <c r="H39" s="489" t="s">
        <v>576</v>
      </c>
      <c r="I39" s="488" t="s">
        <v>1870</v>
      </c>
    </row>
    <row r="40" spans="1:9" ht="65">
      <c r="A40" s="488" t="s">
        <v>1833</v>
      </c>
      <c r="B40" s="489" t="s">
        <v>252</v>
      </c>
      <c r="C40" s="488" t="s">
        <v>1834</v>
      </c>
      <c r="D40" s="488" t="s">
        <v>1865</v>
      </c>
      <c r="E40" s="489" t="s">
        <v>575</v>
      </c>
      <c r="F40" s="488" t="s">
        <v>1866</v>
      </c>
      <c r="G40" s="488" t="s">
        <v>1871</v>
      </c>
      <c r="H40" s="489" t="s">
        <v>579</v>
      </c>
      <c r="I40" s="488" t="s">
        <v>1872</v>
      </c>
    </row>
    <row r="41" spans="1:9" ht="65">
      <c r="A41" s="488" t="s">
        <v>1833</v>
      </c>
      <c r="B41" s="489" t="s">
        <v>252</v>
      </c>
      <c r="C41" s="488" t="s">
        <v>1834</v>
      </c>
      <c r="D41" s="488" t="s">
        <v>1865</v>
      </c>
      <c r="E41" s="489" t="s">
        <v>575</v>
      </c>
      <c r="F41" s="488" t="s">
        <v>1866</v>
      </c>
      <c r="G41" s="488" t="s">
        <v>1873</v>
      </c>
      <c r="H41" s="489" t="s">
        <v>577</v>
      </c>
      <c r="I41" s="488" t="s">
        <v>1874</v>
      </c>
    </row>
    <row r="42" spans="1:9" ht="104">
      <c r="A42" s="488" t="s">
        <v>1833</v>
      </c>
      <c r="B42" s="489" t="s">
        <v>252</v>
      </c>
      <c r="C42" s="488" t="s">
        <v>1834</v>
      </c>
      <c r="D42" s="488" t="s">
        <v>1875</v>
      </c>
      <c r="E42" s="489" t="s">
        <v>566</v>
      </c>
      <c r="F42" s="488" t="s">
        <v>1876</v>
      </c>
      <c r="G42" s="488" t="s">
        <v>1877</v>
      </c>
      <c r="H42" s="489" t="s">
        <v>1878</v>
      </c>
      <c r="I42" s="488" t="s">
        <v>1879</v>
      </c>
    </row>
    <row r="43" spans="1:9" ht="104">
      <c r="A43" s="488" t="s">
        <v>1833</v>
      </c>
      <c r="B43" s="489" t="s">
        <v>252</v>
      </c>
      <c r="C43" s="488" t="s">
        <v>1834</v>
      </c>
      <c r="D43" s="488" t="s">
        <v>1875</v>
      </c>
      <c r="E43" s="489" t="s">
        <v>566</v>
      </c>
      <c r="F43" s="488" t="s">
        <v>1876</v>
      </c>
      <c r="G43" s="488" t="s">
        <v>1880</v>
      </c>
      <c r="H43" s="489" t="s">
        <v>1881</v>
      </c>
      <c r="I43" s="488" t="s">
        <v>1882</v>
      </c>
    </row>
    <row r="44" spans="1:9" ht="104">
      <c r="A44" s="488" t="s">
        <v>1833</v>
      </c>
      <c r="B44" s="489" t="s">
        <v>252</v>
      </c>
      <c r="C44" s="488" t="s">
        <v>1834</v>
      </c>
      <c r="D44" s="488" t="s">
        <v>1875</v>
      </c>
      <c r="E44" s="489" t="s">
        <v>566</v>
      </c>
      <c r="F44" s="488" t="s">
        <v>1876</v>
      </c>
      <c r="G44" s="488" t="s">
        <v>1883</v>
      </c>
      <c r="H44" s="489" t="s">
        <v>1884</v>
      </c>
      <c r="I44" s="488" t="s">
        <v>1885</v>
      </c>
    </row>
    <row r="45" spans="1:9" ht="104">
      <c r="A45" s="488" t="s">
        <v>1833</v>
      </c>
      <c r="B45" s="489" t="s">
        <v>252</v>
      </c>
      <c r="C45" s="488" t="s">
        <v>1834</v>
      </c>
      <c r="D45" s="488" t="s">
        <v>1875</v>
      </c>
      <c r="E45" s="489" t="s">
        <v>566</v>
      </c>
      <c r="F45" s="488" t="s">
        <v>1876</v>
      </c>
      <c r="G45" s="488" t="s">
        <v>1886</v>
      </c>
      <c r="H45" s="489" t="s">
        <v>1887</v>
      </c>
      <c r="I45" s="488" t="s">
        <v>1888</v>
      </c>
    </row>
    <row r="46" spans="1:9" ht="78">
      <c r="A46" s="488" t="s">
        <v>1889</v>
      </c>
      <c r="B46" s="489" t="s">
        <v>148</v>
      </c>
      <c r="C46" s="488" t="s">
        <v>1890</v>
      </c>
      <c r="D46" s="488" t="s">
        <v>1891</v>
      </c>
      <c r="E46" s="489" t="s">
        <v>472</v>
      </c>
      <c r="F46" s="488" t="s">
        <v>1892</v>
      </c>
      <c r="G46" s="488" t="s">
        <v>1893</v>
      </c>
      <c r="H46" s="489" t="s">
        <v>473</v>
      </c>
      <c r="I46" s="490" t="s">
        <v>1894</v>
      </c>
    </row>
    <row r="47" spans="1:9" ht="78">
      <c r="A47" s="488" t="s">
        <v>1889</v>
      </c>
      <c r="B47" s="489" t="s">
        <v>148</v>
      </c>
      <c r="C47" s="488" t="s">
        <v>1890</v>
      </c>
      <c r="D47" s="488" t="s">
        <v>1891</v>
      </c>
      <c r="E47" s="489" t="s">
        <v>472</v>
      </c>
      <c r="F47" s="488" t="s">
        <v>1892</v>
      </c>
      <c r="G47" s="488" t="s">
        <v>1895</v>
      </c>
      <c r="H47" s="489" t="s">
        <v>474</v>
      </c>
      <c r="I47" s="490" t="s">
        <v>1896</v>
      </c>
    </row>
    <row r="48" spans="1:9" ht="78">
      <c r="A48" s="488" t="s">
        <v>1889</v>
      </c>
      <c r="B48" s="489" t="s">
        <v>148</v>
      </c>
      <c r="C48" s="488" t="s">
        <v>1890</v>
      </c>
      <c r="D48" s="488" t="s">
        <v>1891</v>
      </c>
      <c r="E48" s="489" t="s">
        <v>472</v>
      </c>
      <c r="F48" s="488" t="s">
        <v>1892</v>
      </c>
      <c r="G48" s="488" t="s">
        <v>1897</v>
      </c>
      <c r="H48" s="489" t="s">
        <v>475</v>
      </c>
      <c r="I48" s="488" t="s">
        <v>1898</v>
      </c>
    </row>
    <row r="49" spans="1:9" ht="78">
      <c r="A49" s="488" t="s">
        <v>1889</v>
      </c>
      <c r="B49" s="489" t="s">
        <v>148</v>
      </c>
      <c r="C49" s="488" t="s">
        <v>1890</v>
      </c>
      <c r="D49" s="488" t="s">
        <v>1891</v>
      </c>
      <c r="E49" s="489" t="s">
        <v>472</v>
      </c>
      <c r="F49" s="488" t="s">
        <v>1892</v>
      </c>
      <c r="G49" s="488" t="s">
        <v>1899</v>
      </c>
      <c r="H49" s="489" t="s">
        <v>476</v>
      </c>
      <c r="I49" s="488" t="s">
        <v>1900</v>
      </c>
    </row>
    <row r="50" spans="1:9" ht="78">
      <c r="A50" s="488" t="s">
        <v>1889</v>
      </c>
      <c r="B50" s="489" t="s">
        <v>148</v>
      </c>
      <c r="C50" s="488" t="s">
        <v>1890</v>
      </c>
      <c r="D50" s="488" t="s">
        <v>1891</v>
      </c>
      <c r="E50" s="489" t="s">
        <v>472</v>
      </c>
      <c r="F50" s="488" t="s">
        <v>1892</v>
      </c>
      <c r="G50" s="488" t="s">
        <v>1901</v>
      </c>
      <c r="H50" s="489" t="s">
        <v>477</v>
      </c>
      <c r="I50" s="488" t="s">
        <v>1902</v>
      </c>
    </row>
    <row r="51" spans="1:9" ht="78">
      <c r="A51" s="488" t="s">
        <v>1889</v>
      </c>
      <c r="B51" s="489" t="s">
        <v>148</v>
      </c>
      <c r="C51" s="488" t="s">
        <v>1890</v>
      </c>
      <c r="D51" s="488" t="s">
        <v>1903</v>
      </c>
      <c r="E51" s="489" t="s">
        <v>480</v>
      </c>
      <c r="F51" s="488" t="s">
        <v>1904</v>
      </c>
      <c r="G51" s="488" t="s">
        <v>1905</v>
      </c>
      <c r="H51" s="489" t="s">
        <v>1906</v>
      </c>
      <c r="I51" s="488" t="s">
        <v>1907</v>
      </c>
    </row>
    <row r="52" spans="1:9" ht="78">
      <c r="A52" s="488" t="s">
        <v>1889</v>
      </c>
      <c r="B52" s="489" t="s">
        <v>148</v>
      </c>
      <c r="C52" s="488" t="s">
        <v>1890</v>
      </c>
      <c r="D52" s="488" t="s">
        <v>1903</v>
      </c>
      <c r="E52" s="489" t="s">
        <v>480</v>
      </c>
      <c r="F52" s="488" t="s">
        <v>1904</v>
      </c>
      <c r="G52" s="488" t="s">
        <v>1908</v>
      </c>
      <c r="H52" s="489" t="s">
        <v>1909</v>
      </c>
      <c r="I52" s="488" t="s">
        <v>1910</v>
      </c>
    </row>
    <row r="53" spans="1:9" ht="78">
      <c r="A53" s="488" t="s">
        <v>1889</v>
      </c>
      <c r="B53" s="489" t="s">
        <v>148</v>
      </c>
      <c r="C53" s="488" t="s">
        <v>1890</v>
      </c>
      <c r="D53" s="488" t="s">
        <v>1903</v>
      </c>
      <c r="E53" s="489" t="s">
        <v>480</v>
      </c>
      <c r="F53" s="488" t="s">
        <v>1904</v>
      </c>
      <c r="G53" s="488" t="s">
        <v>1911</v>
      </c>
      <c r="H53" s="489" t="s">
        <v>481</v>
      </c>
      <c r="I53" s="488" t="s">
        <v>1912</v>
      </c>
    </row>
    <row r="54" spans="1:9" ht="78">
      <c r="A54" s="488" t="s">
        <v>1889</v>
      </c>
      <c r="B54" s="489" t="s">
        <v>148</v>
      </c>
      <c r="C54" s="488" t="s">
        <v>1890</v>
      </c>
      <c r="D54" s="488" t="s">
        <v>1903</v>
      </c>
      <c r="E54" s="489" t="s">
        <v>480</v>
      </c>
      <c r="F54" s="488" t="s">
        <v>1904</v>
      </c>
      <c r="G54" s="488" t="s">
        <v>1913</v>
      </c>
      <c r="H54" s="489" t="s">
        <v>788</v>
      </c>
      <c r="I54" s="488" t="s">
        <v>1914</v>
      </c>
    </row>
    <row r="55" spans="1:9" ht="91">
      <c r="A55" s="488" t="s">
        <v>1889</v>
      </c>
      <c r="B55" s="489" t="s">
        <v>148</v>
      </c>
      <c r="C55" s="488" t="s">
        <v>1890</v>
      </c>
      <c r="D55" s="488" t="s">
        <v>1915</v>
      </c>
      <c r="E55" s="489" t="s">
        <v>484</v>
      </c>
      <c r="F55" s="488" t="s">
        <v>1916</v>
      </c>
      <c r="G55" s="488" t="s">
        <v>1917</v>
      </c>
      <c r="H55" s="489" t="s">
        <v>485</v>
      </c>
      <c r="I55" s="488" t="s">
        <v>1918</v>
      </c>
    </row>
    <row r="56" spans="1:9" ht="91">
      <c r="A56" s="488" t="s">
        <v>1889</v>
      </c>
      <c r="B56" s="489" t="s">
        <v>148</v>
      </c>
      <c r="C56" s="488" t="s">
        <v>1890</v>
      </c>
      <c r="D56" s="488" t="s">
        <v>1915</v>
      </c>
      <c r="E56" s="489" t="s">
        <v>484</v>
      </c>
      <c r="F56" s="488" t="s">
        <v>1916</v>
      </c>
      <c r="G56" s="488" t="s">
        <v>1919</v>
      </c>
      <c r="H56" s="489" t="s">
        <v>486</v>
      </c>
      <c r="I56" s="488" t="s">
        <v>1920</v>
      </c>
    </row>
    <row r="57" spans="1:9" ht="91">
      <c r="A57" s="488" t="s">
        <v>1889</v>
      </c>
      <c r="B57" s="489" t="s">
        <v>148</v>
      </c>
      <c r="C57" s="488" t="s">
        <v>1890</v>
      </c>
      <c r="D57" s="488" t="s">
        <v>1915</v>
      </c>
      <c r="E57" s="489" t="s">
        <v>484</v>
      </c>
      <c r="F57" s="488" t="s">
        <v>1916</v>
      </c>
      <c r="G57" s="488" t="s">
        <v>1921</v>
      </c>
      <c r="H57" s="489" t="s">
        <v>489</v>
      </c>
      <c r="I57" s="488" t="s">
        <v>1922</v>
      </c>
    </row>
    <row r="58" spans="1:9" ht="91">
      <c r="A58" s="488" t="s">
        <v>1889</v>
      </c>
      <c r="B58" s="489" t="s">
        <v>148</v>
      </c>
      <c r="C58" s="488" t="s">
        <v>1890</v>
      </c>
      <c r="D58" s="488" t="s">
        <v>1915</v>
      </c>
      <c r="E58" s="489" t="s">
        <v>484</v>
      </c>
      <c r="F58" s="488" t="s">
        <v>1916</v>
      </c>
      <c r="G58" s="488" t="s">
        <v>1923</v>
      </c>
      <c r="H58" s="489" t="s">
        <v>488</v>
      </c>
      <c r="I58" s="488" t="s">
        <v>1924</v>
      </c>
    </row>
    <row r="59" spans="1:9" ht="117">
      <c r="A59" s="488" t="s">
        <v>1925</v>
      </c>
      <c r="B59" s="489" t="s">
        <v>131</v>
      </c>
      <c r="C59" s="488" t="s">
        <v>1926</v>
      </c>
      <c r="D59" s="488" t="s">
        <v>1927</v>
      </c>
      <c r="E59" s="489" t="s">
        <v>463</v>
      </c>
      <c r="F59" s="488" t="s">
        <v>1928</v>
      </c>
      <c r="G59" s="488" t="s">
        <v>1929</v>
      </c>
      <c r="H59" s="489" t="s">
        <v>1930</v>
      </c>
      <c r="I59" s="490" t="s">
        <v>1931</v>
      </c>
    </row>
    <row r="60" spans="1:9" ht="117">
      <c r="A60" s="488" t="s">
        <v>1925</v>
      </c>
      <c r="B60" s="489" t="s">
        <v>131</v>
      </c>
      <c r="C60" s="488" t="s">
        <v>1926</v>
      </c>
      <c r="D60" s="488" t="s">
        <v>1927</v>
      </c>
      <c r="E60" s="489" t="s">
        <v>463</v>
      </c>
      <c r="F60" s="488" t="s">
        <v>1928</v>
      </c>
      <c r="G60" s="488" t="s">
        <v>1932</v>
      </c>
      <c r="H60" s="489" t="s">
        <v>466</v>
      </c>
      <c r="I60" s="490" t="s">
        <v>1933</v>
      </c>
    </row>
    <row r="61" spans="1:9" ht="117">
      <c r="A61" s="488" t="s">
        <v>1925</v>
      </c>
      <c r="B61" s="489" t="s">
        <v>131</v>
      </c>
      <c r="C61" s="488" t="s">
        <v>1926</v>
      </c>
      <c r="D61" s="488" t="s">
        <v>1927</v>
      </c>
      <c r="E61" s="489" t="s">
        <v>463</v>
      </c>
      <c r="F61" s="488" t="s">
        <v>1928</v>
      </c>
      <c r="G61" s="488" t="s">
        <v>1934</v>
      </c>
      <c r="H61" s="489" t="s">
        <v>465</v>
      </c>
      <c r="I61" s="490" t="s">
        <v>1935</v>
      </c>
    </row>
    <row r="62" spans="1:9" ht="117">
      <c r="A62" s="488" t="s">
        <v>1925</v>
      </c>
      <c r="B62" s="489" t="s">
        <v>131</v>
      </c>
      <c r="C62" s="488" t="s">
        <v>1926</v>
      </c>
      <c r="D62" s="488" t="s">
        <v>1927</v>
      </c>
      <c r="E62" s="489" t="s">
        <v>463</v>
      </c>
      <c r="F62" s="488" t="s">
        <v>1928</v>
      </c>
      <c r="G62" s="488" t="s">
        <v>1936</v>
      </c>
      <c r="H62" s="489" t="s">
        <v>1937</v>
      </c>
      <c r="I62" s="490" t="s">
        <v>1938</v>
      </c>
    </row>
    <row r="63" spans="1:9" ht="104">
      <c r="A63" s="488" t="s">
        <v>1925</v>
      </c>
      <c r="B63" s="489" t="s">
        <v>131</v>
      </c>
      <c r="C63" s="488" t="s">
        <v>1926</v>
      </c>
      <c r="D63" s="488" t="s">
        <v>1939</v>
      </c>
      <c r="E63" s="489" t="s">
        <v>470</v>
      </c>
      <c r="F63" s="488" t="s">
        <v>1940</v>
      </c>
      <c r="G63" s="488" t="s">
        <v>1941</v>
      </c>
      <c r="H63" s="489" t="s">
        <v>1942</v>
      </c>
      <c r="I63" s="488" t="s">
        <v>1943</v>
      </c>
    </row>
    <row r="64" spans="1:9" ht="104">
      <c r="A64" s="488" t="s">
        <v>1944</v>
      </c>
      <c r="B64" s="489" t="s">
        <v>294</v>
      </c>
      <c r="C64" s="488" t="s">
        <v>1945</v>
      </c>
      <c r="D64" s="488" t="s">
        <v>1946</v>
      </c>
      <c r="E64" s="489" t="s">
        <v>580</v>
      </c>
      <c r="F64" s="488" t="s">
        <v>1947</v>
      </c>
      <c r="G64" s="488" t="s">
        <v>1948</v>
      </c>
      <c r="H64" s="489" t="s">
        <v>581</v>
      </c>
      <c r="I64" s="488" t="s">
        <v>1947</v>
      </c>
    </row>
    <row r="65" spans="1:9" ht="104">
      <c r="A65" s="488" t="s">
        <v>1944</v>
      </c>
      <c r="B65" s="489" t="s">
        <v>294</v>
      </c>
      <c r="C65" s="488" t="s">
        <v>1945</v>
      </c>
      <c r="D65" s="488" t="s">
        <v>1949</v>
      </c>
      <c r="E65" s="489" t="s">
        <v>582</v>
      </c>
      <c r="F65" s="488" t="s">
        <v>1950</v>
      </c>
      <c r="G65" s="488" t="s">
        <v>1951</v>
      </c>
      <c r="H65" s="489" t="s">
        <v>583</v>
      </c>
      <c r="I65" s="488" t="s">
        <v>1952</v>
      </c>
    </row>
    <row r="66" spans="1:9" ht="78">
      <c r="A66" s="488" t="s">
        <v>1944</v>
      </c>
      <c r="B66" s="489" t="s">
        <v>294</v>
      </c>
      <c r="C66" s="488" t="s">
        <v>1945</v>
      </c>
      <c r="D66" s="488" t="s">
        <v>1953</v>
      </c>
      <c r="E66" s="489" t="s">
        <v>584</v>
      </c>
      <c r="F66" s="488" t="s">
        <v>1954</v>
      </c>
      <c r="G66" s="488" t="s">
        <v>1955</v>
      </c>
      <c r="H66" s="489" t="s">
        <v>587</v>
      </c>
      <c r="I66" s="488" t="s">
        <v>1956</v>
      </c>
    </row>
    <row r="67" spans="1:9" ht="65">
      <c r="A67" s="488" t="s">
        <v>1944</v>
      </c>
      <c r="B67" s="489" t="s">
        <v>294</v>
      </c>
      <c r="C67" s="488" t="s">
        <v>1945</v>
      </c>
      <c r="D67" s="488" t="s">
        <v>1953</v>
      </c>
      <c r="E67" s="489" t="s">
        <v>584</v>
      </c>
      <c r="F67" s="488" t="s">
        <v>1954</v>
      </c>
      <c r="G67" s="488" t="s">
        <v>1957</v>
      </c>
      <c r="H67" s="489" t="s">
        <v>585</v>
      </c>
      <c r="I67" s="488" t="s">
        <v>1958</v>
      </c>
    </row>
    <row r="68" spans="1:9" ht="65">
      <c r="A68" s="488" t="s">
        <v>1944</v>
      </c>
      <c r="B68" s="489" t="s">
        <v>294</v>
      </c>
      <c r="C68" s="488" t="s">
        <v>1945</v>
      </c>
      <c r="D68" s="488" t="s">
        <v>1953</v>
      </c>
      <c r="E68" s="489" t="s">
        <v>584</v>
      </c>
      <c r="F68" s="488" t="s">
        <v>1954</v>
      </c>
      <c r="G68" s="488" t="s">
        <v>1959</v>
      </c>
      <c r="H68" s="489" t="s">
        <v>586</v>
      </c>
      <c r="I68" s="488" t="s">
        <v>1960</v>
      </c>
    </row>
    <row r="69" spans="1:9" ht="65">
      <c r="A69" s="488" t="s">
        <v>1944</v>
      </c>
      <c r="B69" s="489" t="s">
        <v>294</v>
      </c>
      <c r="C69" s="488" t="s">
        <v>1945</v>
      </c>
      <c r="D69" s="488" t="s">
        <v>1953</v>
      </c>
      <c r="E69" s="489" t="s">
        <v>584</v>
      </c>
      <c r="F69" s="488" t="s">
        <v>1954</v>
      </c>
      <c r="G69" s="488" t="s">
        <v>1961</v>
      </c>
      <c r="H69" s="489" t="s">
        <v>589</v>
      </c>
      <c r="I69" s="488" t="s">
        <v>1962</v>
      </c>
    </row>
    <row r="70" spans="1:9" ht="39">
      <c r="A70" s="488" t="s">
        <v>1944</v>
      </c>
      <c r="B70" s="489" t="s">
        <v>294</v>
      </c>
      <c r="C70" s="488" t="s">
        <v>1945</v>
      </c>
      <c r="D70" s="488" t="s">
        <v>1963</v>
      </c>
      <c r="E70" s="489" t="s">
        <v>591</v>
      </c>
      <c r="F70" s="488" t="s">
        <v>1964</v>
      </c>
      <c r="G70" s="488" t="s">
        <v>1965</v>
      </c>
      <c r="H70" s="489" t="s">
        <v>593</v>
      </c>
      <c r="I70" s="488" t="s">
        <v>1966</v>
      </c>
    </row>
    <row r="71" spans="1:9" ht="52">
      <c r="A71" s="488" t="s">
        <v>1944</v>
      </c>
      <c r="B71" s="489" t="s">
        <v>294</v>
      </c>
      <c r="C71" s="488" t="s">
        <v>1945</v>
      </c>
      <c r="D71" s="488" t="s">
        <v>1963</v>
      </c>
      <c r="E71" s="489" t="s">
        <v>591</v>
      </c>
      <c r="F71" s="488" t="s">
        <v>1964</v>
      </c>
      <c r="G71" s="488" t="s">
        <v>1967</v>
      </c>
      <c r="H71" s="489" t="s">
        <v>592</v>
      </c>
      <c r="I71" s="488" t="s">
        <v>1968</v>
      </c>
    </row>
    <row r="72" spans="1:9" ht="56">
      <c r="A72" s="488" t="s">
        <v>1944</v>
      </c>
      <c r="B72" s="489" t="s">
        <v>294</v>
      </c>
      <c r="C72" s="488" t="s">
        <v>1945</v>
      </c>
      <c r="D72" s="488" t="s">
        <v>1963</v>
      </c>
      <c r="E72" s="489" t="s">
        <v>591</v>
      </c>
      <c r="F72" s="488" t="s">
        <v>1964</v>
      </c>
      <c r="G72" s="488" t="s">
        <v>1969</v>
      </c>
      <c r="H72" s="491" t="s">
        <v>594</v>
      </c>
      <c r="I72" s="488" t="s">
        <v>1970</v>
      </c>
    </row>
    <row r="73" spans="1:9" ht="39">
      <c r="A73" s="488" t="s">
        <v>1944</v>
      </c>
      <c r="B73" s="489" t="s">
        <v>294</v>
      </c>
      <c r="C73" s="488" t="s">
        <v>1945</v>
      </c>
      <c r="D73" s="488" t="s">
        <v>1963</v>
      </c>
      <c r="E73" s="489" t="s">
        <v>591</v>
      </c>
      <c r="F73" s="488" t="s">
        <v>1964</v>
      </c>
      <c r="G73" s="488" t="s">
        <v>1971</v>
      </c>
      <c r="H73" s="489" t="s">
        <v>595</v>
      </c>
      <c r="I73" s="488" t="s">
        <v>1972</v>
      </c>
    </row>
    <row r="74" spans="1:9" ht="78">
      <c r="A74" s="488" t="s">
        <v>1944</v>
      </c>
      <c r="B74" s="489" t="s">
        <v>294</v>
      </c>
      <c r="C74" s="488" t="s">
        <v>1945</v>
      </c>
      <c r="D74" s="488" t="s">
        <v>1973</v>
      </c>
      <c r="E74" s="489" t="s">
        <v>598</v>
      </c>
      <c r="F74" s="488" t="s">
        <v>1974</v>
      </c>
      <c r="G74" s="488" t="s">
        <v>1975</v>
      </c>
      <c r="H74" s="489" t="s">
        <v>601</v>
      </c>
      <c r="I74" s="488" t="s">
        <v>1976</v>
      </c>
    </row>
    <row r="75" spans="1:9" ht="65">
      <c r="A75" s="488" t="s">
        <v>1944</v>
      </c>
      <c r="B75" s="489" t="s">
        <v>294</v>
      </c>
      <c r="C75" s="488" t="s">
        <v>1945</v>
      </c>
      <c r="D75" s="488" t="s">
        <v>1973</v>
      </c>
      <c r="E75" s="489" t="s">
        <v>598</v>
      </c>
      <c r="F75" s="488" t="s">
        <v>1974</v>
      </c>
      <c r="G75" s="488" t="s">
        <v>1977</v>
      </c>
      <c r="H75" s="489" t="s">
        <v>602</v>
      </c>
      <c r="I75" s="488" t="s">
        <v>1978</v>
      </c>
    </row>
    <row r="76" spans="1:9" ht="52">
      <c r="A76" s="488" t="s">
        <v>1944</v>
      </c>
      <c r="B76" s="489" t="s">
        <v>294</v>
      </c>
      <c r="C76" s="488" t="s">
        <v>1945</v>
      </c>
      <c r="D76" s="488" t="s">
        <v>1973</v>
      </c>
      <c r="E76" s="489" t="s">
        <v>598</v>
      </c>
      <c r="F76" s="488" t="s">
        <v>1974</v>
      </c>
      <c r="G76" s="488" t="s">
        <v>1979</v>
      </c>
      <c r="H76" s="489" t="s">
        <v>1980</v>
      </c>
      <c r="I76" s="488" t="s">
        <v>1981</v>
      </c>
    </row>
    <row r="77" spans="1:9" ht="52">
      <c r="A77" s="488" t="s">
        <v>1944</v>
      </c>
      <c r="B77" s="489" t="s">
        <v>294</v>
      </c>
      <c r="C77" s="488" t="s">
        <v>1945</v>
      </c>
      <c r="D77" s="488" t="s">
        <v>1973</v>
      </c>
      <c r="E77" s="489" t="s">
        <v>598</v>
      </c>
      <c r="F77" s="488" t="s">
        <v>1974</v>
      </c>
      <c r="G77" s="488" t="s">
        <v>1982</v>
      </c>
      <c r="H77" s="489" t="s">
        <v>599</v>
      </c>
      <c r="I77" s="488" t="s">
        <v>1983</v>
      </c>
    </row>
    <row r="78" spans="1:9" ht="65">
      <c r="A78" s="488" t="s">
        <v>1944</v>
      </c>
      <c r="B78" s="489" t="s">
        <v>294</v>
      </c>
      <c r="C78" s="488" t="s">
        <v>1945</v>
      </c>
      <c r="D78" s="488" t="s">
        <v>1973</v>
      </c>
      <c r="E78" s="489" t="s">
        <v>598</v>
      </c>
      <c r="F78" s="488" t="s">
        <v>1974</v>
      </c>
      <c r="G78" s="488" t="s">
        <v>1984</v>
      </c>
      <c r="H78" s="489" t="s">
        <v>600</v>
      </c>
      <c r="I78" s="488" t="s">
        <v>1985</v>
      </c>
    </row>
    <row r="79" spans="1:9" ht="78">
      <c r="A79" s="488" t="s">
        <v>1944</v>
      </c>
      <c r="B79" s="489" t="s">
        <v>294</v>
      </c>
      <c r="C79" s="488" t="s">
        <v>1945</v>
      </c>
      <c r="D79" s="488" t="s">
        <v>1986</v>
      </c>
      <c r="E79" s="489" t="s">
        <v>604</v>
      </c>
      <c r="F79" s="488" t="s">
        <v>1987</v>
      </c>
      <c r="G79" s="488" t="s">
        <v>1988</v>
      </c>
      <c r="H79" s="489" t="s">
        <v>605</v>
      </c>
      <c r="I79" s="488" t="s">
        <v>1989</v>
      </c>
    </row>
    <row r="80" spans="1:9" ht="78">
      <c r="A80" s="488" t="s">
        <v>1944</v>
      </c>
      <c r="B80" s="489" t="s">
        <v>294</v>
      </c>
      <c r="C80" s="488" t="s">
        <v>1945</v>
      </c>
      <c r="D80" s="488" t="s">
        <v>1986</v>
      </c>
      <c r="E80" s="489" t="s">
        <v>604</v>
      </c>
      <c r="F80" s="488" t="s">
        <v>1987</v>
      </c>
      <c r="G80" s="488" t="s">
        <v>1990</v>
      </c>
      <c r="H80" s="489" t="s">
        <v>606</v>
      </c>
      <c r="I80" s="488" t="s">
        <v>1991</v>
      </c>
    </row>
    <row r="81" spans="1:9" ht="78">
      <c r="A81" s="488" t="s">
        <v>1944</v>
      </c>
      <c r="B81" s="489" t="s">
        <v>294</v>
      </c>
      <c r="C81" s="488" t="s">
        <v>1945</v>
      </c>
      <c r="D81" s="488" t="s">
        <v>1986</v>
      </c>
      <c r="E81" s="489" t="s">
        <v>604</v>
      </c>
      <c r="F81" s="488" t="s">
        <v>1987</v>
      </c>
      <c r="G81" s="488" t="s">
        <v>1992</v>
      </c>
      <c r="H81" s="489" t="s">
        <v>607</v>
      </c>
      <c r="I81" s="488" t="s">
        <v>1993</v>
      </c>
    </row>
    <row r="82" spans="1:9" ht="78">
      <c r="A82" s="488" t="s">
        <v>1944</v>
      </c>
      <c r="B82" s="489" t="s">
        <v>294</v>
      </c>
      <c r="C82" s="488" t="s">
        <v>1945</v>
      </c>
      <c r="D82" s="488" t="s">
        <v>1986</v>
      </c>
      <c r="E82" s="489" t="s">
        <v>604</v>
      </c>
      <c r="F82" s="488" t="s">
        <v>1987</v>
      </c>
      <c r="G82" s="488" t="s">
        <v>1994</v>
      </c>
      <c r="H82" s="489" t="s">
        <v>608</v>
      </c>
      <c r="I82" s="488" t="s">
        <v>1995</v>
      </c>
    </row>
    <row r="83" spans="1:9" ht="104">
      <c r="A83" s="488" t="s">
        <v>1996</v>
      </c>
      <c r="B83" s="489" t="s">
        <v>226</v>
      </c>
      <c r="C83" s="488" t="s">
        <v>1997</v>
      </c>
      <c r="D83" s="488" t="s">
        <v>1998</v>
      </c>
      <c r="E83" s="489" t="s">
        <v>534</v>
      </c>
      <c r="F83" s="488" t="s">
        <v>1999</v>
      </c>
      <c r="G83" s="488" t="s">
        <v>2000</v>
      </c>
      <c r="H83" s="489" t="s">
        <v>535</v>
      </c>
      <c r="I83" s="488" t="s">
        <v>2001</v>
      </c>
    </row>
    <row r="84" spans="1:9" ht="104">
      <c r="A84" s="488" t="s">
        <v>1996</v>
      </c>
      <c r="B84" s="489" t="s">
        <v>226</v>
      </c>
      <c r="C84" s="488" t="s">
        <v>1997</v>
      </c>
      <c r="D84" s="488" t="s">
        <v>1998</v>
      </c>
      <c r="E84" s="489" t="s">
        <v>534</v>
      </c>
      <c r="F84" s="488" t="s">
        <v>1999</v>
      </c>
      <c r="G84" s="488" t="s">
        <v>2002</v>
      </c>
      <c r="H84" s="489" t="s">
        <v>536</v>
      </c>
      <c r="I84" s="488" t="s">
        <v>2003</v>
      </c>
    </row>
    <row r="85" spans="1:9" ht="104">
      <c r="A85" s="488" t="s">
        <v>1996</v>
      </c>
      <c r="B85" s="489" t="s">
        <v>226</v>
      </c>
      <c r="C85" s="488" t="s">
        <v>1997</v>
      </c>
      <c r="D85" s="488" t="s">
        <v>2004</v>
      </c>
      <c r="E85" s="489" t="s">
        <v>537</v>
      </c>
      <c r="F85" s="488" t="s">
        <v>2005</v>
      </c>
      <c r="G85" s="488" t="s">
        <v>2006</v>
      </c>
      <c r="H85" s="489" t="s">
        <v>538</v>
      </c>
      <c r="I85" s="488" t="s">
        <v>2007</v>
      </c>
    </row>
    <row r="86" spans="1:9" ht="104">
      <c r="A86" s="488" t="s">
        <v>1996</v>
      </c>
      <c r="B86" s="489" t="s">
        <v>226</v>
      </c>
      <c r="C86" s="488" t="s">
        <v>1997</v>
      </c>
      <c r="D86" s="488" t="s">
        <v>2004</v>
      </c>
      <c r="E86" s="489" t="s">
        <v>537</v>
      </c>
      <c r="F86" s="488" t="s">
        <v>2005</v>
      </c>
      <c r="G86" s="488" t="s">
        <v>2008</v>
      </c>
      <c r="H86" s="489" t="s">
        <v>539</v>
      </c>
      <c r="I86" s="488" t="s">
        <v>2009</v>
      </c>
    </row>
    <row r="87" spans="1:9" ht="104">
      <c r="A87" s="488" t="s">
        <v>1996</v>
      </c>
      <c r="B87" s="489" t="s">
        <v>226</v>
      </c>
      <c r="C87" s="488" t="s">
        <v>1997</v>
      </c>
      <c r="D87" s="488" t="s">
        <v>2010</v>
      </c>
      <c r="E87" s="489" t="s">
        <v>540</v>
      </c>
      <c r="F87" s="488" t="s">
        <v>2011</v>
      </c>
      <c r="G87" s="488" t="s">
        <v>2012</v>
      </c>
      <c r="H87" s="489" t="s">
        <v>541</v>
      </c>
      <c r="I87" s="488" t="s">
        <v>2013</v>
      </c>
    </row>
    <row r="88" spans="1:9" ht="104">
      <c r="A88" s="488" t="s">
        <v>1996</v>
      </c>
      <c r="B88" s="489" t="s">
        <v>226</v>
      </c>
      <c r="C88" s="488" t="s">
        <v>1997</v>
      </c>
      <c r="D88" s="488" t="s">
        <v>2010</v>
      </c>
      <c r="E88" s="489" t="s">
        <v>540</v>
      </c>
      <c r="F88" s="488" t="s">
        <v>2011</v>
      </c>
      <c r="G88" s="488" t="s">
        <v>2014</v>
      </c>
      <c r="H88" s="489" t="s">
        <v>2015</v>
      </c>
      <c r="I88" s="488" t="s">
        <v>2016</v>
      </c>
    </row>
    <row r="89" spans="1:9" ht="104">
      <c r="A89" s="488" t="s">
        <v>1996</v>
      </c>
      <c r="B89" s="489" t="s">
        <v>226</v>
      </c>
      <c r="C89" s="488" t="s">
        <v>1997</v>
      </c>
      <c r="D89" s="488" t="s">
        <v>2010</v>
      </c>
      <c r="E89" s="489" t="s">
        <v>540</v>
      </c>
      <c r="F89" s="488" t="s">
        <v>2011</v>
      </c>
      <c r="G89" s="488" t="s">
        <v>2017</v>
      </c>
      <c r="H89" s="489" t="s">
        <v>543</v>
      </c>
      <c r="I89" s="488" t="s">
        <v>2018</v>
      </c>
    </row>
    <row r="90" spans="1:9" ht="104">
      <c r="A90" s="488" t="s">
        <v>1996</v>
      </c>
      <c r="B90" s="489" t="s">
        <v>226</v>
      </c>
      <c r="C90" s="488" t="s">
        <v>1997</v>
      </c>
      <c r="D90" s="488" t="s">
        <v>2019</v>
      </c>
      <c r="E90" s="489" t="s">
        <v>544</v>
      </c>
      <c r="F90" s="488" t="s">
        <v>2020</v>
      </c>
      <c r="G90" s="488" t="s">
        <v>2021</v>
      </c>
      <c r="H90" s="489" t="s">
        <v>545</v>
      </c>
      <c r="I90" s="488" t="s">
        <v>2022</v>
      </c>
    </row>
    <row r="91" spans="1:9" ht="104">
      <c r="A91" s="488" t="s">
        <v>1996</v>
      </c>
      <c r="B91" s="489" t="s">
        <v>226</v>
      </c>
      <c r="C91" s="488" t="s">
        <v>1997</v>
      </c>
      <c r="D91" s="488" t="s">
        <v>2019</v>
      </c>
      <c r="E91" s="489" t="s">
        <v>544</v>
      </c>
      <c r="F91" s="488" t="s">
        <v>2020</v>
      </c>
      <c r="G91" s="488" t="s">
        <v>2023</v>
      </c>
      <c r="H91" s="489" t="s">
        <v>546</v>
      </c>
      <c r="I91" s="488" t="s">
        <v>2024</v>
      </c>
    </row>
    <row r="92" spans="1:9" ht="104">
      <c r="A92" s="488" t="s">
        <v>1996</v>
      </c>
      <c r="B92" s="489" t="s">
        <v>226</v>
      </c>
      <c r="C92" s="488" t="s">
        <v>1997</v>
      </c>
      <c r="D92" s="488" t="s">
        <v>2019</v>
      </c>
      <c r="E92" s="489" t="s">
        <v>544</v>
      </c>
      <c r="F92" s="488" t="s">
        <v>2020</v>
      </c>
      <c r="G92" s="488" t="s">
        <v>2025</v>
      </c>
      <c r="H92" s="489" t="s">
        <v>547</v>
      </c>
      <c r="I92" s="488" t="s">
        <v>2026</v>
      </c>
    </row>
    <row r="93" spans="1:9" ht="104">
      <c r="A93" s="488" t="s">
        <v>1996</v>
      </c>
      <c r="B93" s="489" t="s">
        <v>226</v>
      </c>
      <c r="C93" s="488" t="s">
        <v>1997</v>
      </c>
      <c r="D93" s="488" t="s">
        <v>2027</v>
      </c>
      <c r="E93" s="489" t="s">
        <v>548</v>
      </c>
      <c r="F93" s="488" t="s">
        <v>2028</v>
      </c>
      <c r="G93" s="488" t="s">
        <v>2029</v>
      </c>
      <c r="H93" s="489" t="s">
        <v>2030</v>
      </c>
      <c r="I93" s="488" t="s">
        <v>2031</v>
      </c>
    </row>
    <row r="94" spans="1:9" ht="104">
      <c r="A94" s="488" t="s">
        <v>1996</v>
      </c>
      <c r="B94" s="489" t="s">
        <v>226</v>
      </c>
      <c r="C94" s="488" t="s">
        <v>1997</v>
      </c>
      <c r="D94" s="488" t="s">
        <v>2027</v>
      </c>
      <c r="E94" s="489" t="s">
        <v>548</v>
      </c>
      <c r="F94" s="488" t="s">
        <v>2028</v>
      </c>
      <c r="G94" s="488" t="s">
        <v>2032</v>
      </c>
      <c r="H94" s="489" t="s">
        <v>550</v>
      </c>
      <c r="I94" s="488" t="s">
        <v>2033</v>
      </c>
    </row>
    <row r="95" spans="1:9" ht="104">
      <c r="A95" s="488" t="s">
        <v>1996</v>
      </c>
      <c r="B95" s="489" t="s">
        <v>226</v>
      </c>
      <c r="C95" s="488" t="s">
        <v>1997</v>
      </c>
      <c r="D95" s="488" t="s">
        <v>2027</v>
      </c>
      <c r="E95" s="489" t="s">
        <v>548</v>
      </c>
      <c r="F95" s="488" t="s">
        <v>2028</v>
      </c>
      <c r="G95" s="488" t="s">
        <v>2034</v>
      </c>
      <c r="H95" s="489" t="s">
        <v>789</v>
      </c>
      <c r="I95" s="488" t="s">
        <v>2035</v>
      </c>
    </row>
    <row r="96" spans="1:9" ht="117">
      <c r="A96" s="488" t="s">
        <v>1996</v>
      </c>
      <c r="B96" s="489" t="s">
        <v>226</v>
      </c>
      <c r="C96" s="488" t="s">
        <v>1997</v>
      </c>
      <c r="D96" s="488" t="s">
        <v>2036</v>
      </c>
      <c r="E96" s="489" t="s">
        <v>997</v>
      </c>
      <c r="F96" s="488" t="s">
        <v>2037</v>
      </c>
      <c r="G96" s="488" t="s">
        <v>2038</v>
      </c>
      <c r="H96" s="489" t="s">
        <v>780</v>
      </c>
      <c r="I96" s="488" t="s">
        <v>2039</v>
      </c>
    </row>
    <row r="97" spans="1:9" ht="117">
      <c r="A97" s="488" t="s">
        <v>1996</v>
      </c>
      <c r="B97" s="489" t="s">
        <v>226</v>
      </c>
      <c r="C97" s="488" t="s">
        <v>1997</v>
      </c>
      <c r="D97" s="488" t="s">
        <v>2036</v>
      </c>
      <c r="E97" s="489" t="s">
        <v>997</v>
      </c>
      <c r="F97" s="488" t="s">
        <v>2037</v>
      </c>
      <c r="G97" s="488" t="s">
        <v>2040</v>
      </c>
      <c r="H97" s="489" t="s">
        <v>781</v>
      </c>
      <c r="I97" s="488" t="s">
        <v>2041</v>
      </c>
    </row>
    <row r="98" spans="1:9" ht="117">
      <c r="A98" s="488" t="s">
        <v>1996</v>
      </c>
      <c r="B98" s="489" t="s">
        <v>226</v>
      </c>
      <c r="C98" s="488" t="s">
        <v>1997</v>
      </c>
      <c r="D98" s="488" t="s">
        <v>2036</v>
      </c>
      <c r="E98" s="489" t="s">
        <v>997</v>
      </c>
      <c r="F98" s="488" t="s">
        <v>2037</v>
      </c>
      <c r="G98" s="488" t="s">
        <v>2042</v>
      </c>
      <c r="H98" s="489" t="s">
        <v>782</v>
      </c>
      <c r="I98" s="488" t="s">
        <v>2043</v>
      </c>
    </row>
    <row r="99" spans="1:9" ht="78">
      <c r="A99" s="488" t="s">
        <v>2044</v>
      </c>
      <c r="B99" s="489" t="s">
        <v>194</v>
      </c>
      <c r="C99" s="488" t="s">
        <v>2045</v>
      </c>
      <c r="D99" s="488" t="s">
        <v>2046</v>
      </c>
      <c r="E99" s="489" t="s">
        <v>513</v>
      </c>
      <c r="F99" s="488" t="s">
        <v>2047</v>
      </c>
      <c r="G99" s="488" t="s">
        <v>2048</v>
      </c>
      <c r="H99" s="489" t="s">
        <v>515</v>
      </c>
      <c r="I99" s="488" t="s">
        <v>2049</v>
      </c>
    </row>
    <row r="100" spans="1:9" ht="78">
      <c r="A100" s="488" t="s">
        <v>2044</v>
      </c>
      <c r="B100" s="489" t="s">
        <v>194</v>
      </c>
      <c r="C100" s="488" t="s">
        <v>2045</v>
      </c>
      <c r="D100" s="488" t="s">
        <v>2050</v>
      </c>
      <c r="E100" s="489" t="s">
        <v>517</v>
      </c>
      <c r="F100" s="488" t="s">
        <v>2051</v>
      </c>
      <c r="G100" s="488" t="s">
        <v>2052</v>
      </c>
      <c r="H100" s="489" t="s">
        <v>518</v>
      </c>
      <c r="I100" s="488" t="s">
        <v>2053</v>
      </c>
    </row>
    <row r="101" spans="1:9" ht="91">
      <c r="A101" s="488" t="s">
        <v>2044</v>
      </c>
      <c r="B101" s="489" t="s">
        <v>194</v>
      </c>
      <c r="C101" s="488" t="s">
        <v>2045</v>
      </c>
      <c r="D101" s="488" t="s">
        <v>2054</v>
      </c>
      <c r="E101" s="489" t="s">
        <v>519</v>
      </c>
      <c r="F101" s="488" t="s">
        <v>2055</v>
      </c>
      <c r="G101" s="488" t="s">
        <v>2056</v>
      </c>
      <c r="H101" s="489" t="s">
        <v>520</v>
      </c>
      <c r="I101" s="488" t="s">
        <v>2057</v>
      </c>
    </row>
    <row r="102" spans="1:9" ht="117">
      <c r="A102" s="488" t="s">
        <v>2044</v>
      </c>
      <c r="B102" s="489" t="s">
        <v>194</v>
      </c>
      <c r="C102" s="488" t="s">
        <v>2045</v>
      </c>
      <c r="D102" s="488" t="s">
        <v>2058</v>
      </c>
      <c r="E102" s="489" t="s">
        <v>521</v>
      </c>
      <c r="F102" s="488" t="s">
        <v>2059</v>
      </c>
      <c r="G102" s="488" t="s">
        <v>2060</v>
      </c>
      <c r="H102" s="489" t="s">
        <v>522</v>
      </c>
      <c r="I102" s="488" t="s">
        <v>2061</v>
      </c>
    </row>
    <row r="103" spans="1:9" ht="78">
      <c r="A103" s="488" t="s">
        <v>2044</v>
      </c>
      <c r="B103" s="489" t="s">
        <v>194</v>
      </c>
      <c r="C103" s="488" t="s">
        <v>2045</v>
      </c>
      <c r="D103" s="488" t="s">
        <v>2062</v>
      </c>
      <c r="E103" s="489" t="s">
        <v>523</v>
      </c>
      <c r="F103" s="488" t="s">
        <v>2063</v>
      </c>
      <c r="G103" s="488" t="s">
        <v>2064</v>
      </c>
      <c r="H103" s="489" t="s">
        <v>524</v>
      </c>
      <c r="I103" s="488" t="s">
        <v>2065</v>
      </c>
    </row>
    <row r="104" spans="1:9" ht="143">
      <c r="A104" s="488" t="s">
        <v>2044</v>
      </c>
      <c r="B104" s="489" t="s">
        <v>194</v>
      </c>
      <c r="C104" s="488" t="s">
        <v>2045</v>
      </c>
      <c r="D104" s="488" t="s">
        <v>2066</v>
      </c>
      <c r="E104" s="489" t="s">
        <v>511</v>
      </c>
      <c r="F104" s="488" t="s">
        <v>2067</v>
      </c>
      <c r="G104" s="488" t="s">
        <v>2068</v>
      </c>
      <c r="H104" s="489" t="s">
        <v>512</v>
      </c>
      <c r="I104" s="488" t="s">
        <v>2069</v>
      </c>
    </row>
    <row r="105" spans="1:9" ht="91">
      <c r="A105" s="488" t="s">
        <v>2044</v>
      </c>
      <c r="B105" s="489" t="s">
        <v>194</v>
      </c>
      <c r="C105" s="488" t="s">
        <v>2045</v>
      </c>
      <c r="D105" s="488" t="s">
        <v>2070</v>
      </c>
      <c r="E105" s="489" t="s">
        <v>2071</v>
      </c>
      <c r="F105" s="488" t="s">
        <v>2072</v>
      </c>
      <c r="G105" s="488" t="s">
        <v>2073</v>
      </c>
      <c r="H105" s="489" t="s">
        <v>2074</v>
      </c>
      <c r="I105" s="488" t="s">
        <v>2075</v>
      </c>
    </row>
  </sheetData>
  <autoFilter ref="A4:I4" xr:uid="{0E302999-06A9-419B-8B0F-30091804A3D1}"/>
  <mergeCells count="1">
    <mergeCell ref="A1:I1"/>
  </mergeCells>
  <hyperlinks>
    <hyperlink ref="A2" r:id="rId1" xr:uid="{348E147E-0994-46CA-B591-60824576E41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36</vt:i4>
      </vt:variant>
    </vt:vector>
  </HeadingPairs>
  <TitlesOfParts>
    <vt:vector size="47" baseType="lpstr">
      <vt:lpstr>Instructions</vt:lpstr>
      <vt:lpstr>GRESB Materiality Assessment</vt:lpstr>
      <vt:lpstr>GRESB Scoring</vt:lpstr>
      <vt:lpstr>Data - Survey Spec.</vt:lpstr>
      <vt:lpstr>Data - Sector Spec.</vt:lpstr>
      <vt:lpstr>Sector Dropdowns</vt:lpstr>
      <vt:lpstr>Sector Determined</vt:lpstr>
      <vt:lpstr>Materiality Matrix</vt:lpstr>
      <vt:lpstr>Sector Definitions</vt:lpstr>
      <vt:lpstr>Output Metrics</vt:lpstr>
      <vt:lpstr>Developed vs developing regions</vt:lpstr>
      <vt:lpstr>'Sector Dropdowns'!Airport_Companies</vt:lpstr>
      <vt:lpstr>'Sector Dropdowns'!Car_Park_Companies</vt:lpstr>
      <vt:lpstr>'Sector Dropdowns'!Data_Distribution_Companies</vt:lpstr>
      <vt:lpstr>'Sector Dropdowns'!Defence_Services</vt:lpstr>
      <vt:lpstr>'Sector Dropdowns'!District_Cooling_Heating_Companies</vt:lpstr>
      <vt:lpstr>'Sector Dropdowns'!Education_Services</vt:lpstr>
      <vt:lpstr>'Sector Dropdowns'!Electricity_Distribution_Companies</vt:lpstr>
      <vt:lpstr>'Sector Dropdowns'!Electricity_Transmission_Companies</vt:lpstr>
      <vt:lpstr>'Sector Dropdowns'!Environmental_Management</vt:lpstr>
      <vt:lpstr>'Sector Dropdowns'!Gas_Distribution_Companies</vt:lpstr>
      <vt:lpstr>'Sector Dropdowns'!Government_Services</vt:lpstr>
      <vt:lpstr>'Sector Dropdowns'!Group</vt:lpstr>
      <vt:lpstr>'Sector Dropdowns'!Health_and_Social_Care_Services</vt:lpstr>
      <vt:lpstr>'Sector Dropdowns'!Hydroelectric_Power_Generation</vt:lpstr>
      <vt:lpstr>'Sector Dropdowns'!Independent_Power_Producers</vt:lpstr>
      <vt:lpstr>'Sector Dropdowns'!Independent_Water_and_Power_Producers</vt:lpstr>
      <vt:lpstr>'Sector Dropdowns'!Natural_Resources_Transportation_Companies</vt:lpstr>
      <vt:lpstr>'Sector Dropdowns'!Other</vt:lpstr>
      <vt:lpstr>'Sector Dropdowns'!Other_Renewable_Power_Generation</vt:lpstr>
      <vt:lpstr>'Sector Dropdowns'!Other_Renewable_Technologies</vt:lpstr>
      <vt:lpstr>'Sector Dropdowns'!Other_Transport</vt:lpstr>
      <vt:lpstr>'Sector Dropdowns'!Port_Companies</vt:lpstr>
      <vt:lpstr>'Sector Dropdowns'!Power_Generation_x_Renewables</vt:lpstr>
      <vt:lpstr>'Materiality Matrix'!Print_Area</vt:lpstr>
      <vt:lpstr>'Sector Dropdowns'!Rail_Companies</vt:lpstr>
      <vt:lpstr>'Sector Dropdowns'!Recreational_Facilities</vt:lpstr>
      <vt:lpstr>'Sector Dropdowns'!Renewable_Power</vt:lpstr>
      <vt:lpstr>'Sector Dropdowns'!Road_Companies</vt:lpstr>
      <vt:lpstr>'Sector Dropdowns'!Social_Infrastructure</vt:lpstr>
      <vt:lpstr>'Sector Dropdowns'!Solar_Power_Generation</vt:lpstr>
      <vt:lpstr>'Sector Dropdowns'!Transport</vt:lpstr>
      <vt:lpstr>'Sector Dropdowns'!Urban_Commuter_Companies</vt:lpstr>
      <vt:lpstr>'Sector Dropdowns'!Waste_Treatment</vt:lpstr>
      <vt:lpstr>'Sector Dropdowns'!WasteWater_Treatment</vt:lpstr>
      <vt:lpstr>'Sector Dropdowns'!Water_and_Sewerage_Companies</vt:lpstr>
      <vt:lpstr>'Sector Dropdowns'!Wind_Power_Generation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Aurelien Reynolds;GRESB Infra</dc:creator>
  <cp:lastModifiedBy>GRESB BV</cp:lastModifiedBy>
  <dcterms:created xsi:type="dcterms:W3CDTF">2019-02-28T10:23:04Z</dcterms:created>
  <dcterms:modified xsi:type="dcterms:W3CDTF">2023-01-23T08:31:25Z</dcterms:modified>
</cp:coreProperties>
</file>